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lkova1\AppData\Local\Microsoft\Windows\INetCache\Content.Outlook\YZ45ST4X\"/>
    </mc:Choice>
  </mc:AlternateContent>
  <xr:revisionPtr revIDLastSave="0" documentId="13_ncr:1_{BA659064-69F3-4312-B921-B52D8B00B25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ebruary 2024" sheetId="1" r:id="rId1"/>
  </sheets>
  <definedNames>
    <definedName name="_xlnm._FilterDatabase" localSheetId="0" hidden="1">'February 2024'!$A$1:$N$139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0" i="1" l="1"/>
  <c r="J84" i="1"/>
  <c r="J83" i="1"/>
  <c r="J75" i="1"/>
  <c r="I71" i="1"/>
  <c r="J63" i="1"/>
  <c r="J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Brendan Bradley</author>
    <author>Chris Anderson</author>
    <author>tc={BB898C85-AF49-4F10-A31D-A4074AD32A30}</author>
    <author>tc={1B610E03-F28A-4BDE-B045-6FFD705BC5D1}</author>
  </authors>
  <commentList>
    <comment ref="K28" authorId="0" shapeId="0" xr:uid="{00000000-0006-0000-0000-000003000000}">
      <text>
        <r>
          <rPr>
            <i/>
            <sz val="9"/>
            <color indexed="81"/>
            <rFont val="Tahoma"/>
            <family val="2"/>
          </rPr>
          <t>Brendan Bradley:</t>
        </r>
        <r>
          <rPr>
            <b/>
            <sz val="9"/>
            <color indexed="81"/>
            <rFont val="Tahoma"/>
            <family val="2"/>
          </rPr>
          <t xml:space="preserve">
Teresa Wingfield
</t>
        </r>
      </text>
    </comment>
    <comment ref="H58" authorId="1" shapeId="0" xr:uid="{8054CE8A-63E5-4E02-B697-1ED593FCE922}">
      <text>
        <r>
          <rPr>
            <b/>
            <sz val="9"/>
            <color indexed="81"/>
            <rFont val="Tahoma"/>
            <charset val="1"/>
          </rPr>
          <t>Chris Anderson:</t>
        </r>
        <r>
          <rPr>
            <sz val="9"/>
            <color indexed="81"/>
            <rFont val="Tahoma"/>
            <charset val="1"/>
          </rPr>
          <t xml:space="preserve">
Contract term expired 2021.
Now on a rolling monthly renewal with 90 days notice.</t>
        </r>
      </text>
    </comment>
    <comment ref="J94" authorId="2" shapeId="0" xr:uid="{BB898C85-AF49-4F10-A31D-A4074AD32A3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£0 value contract with no minimum spend.</t>
      </text>
    </comment>
    <comment ref="J96" authorId="3" shapeId="0" xr:uid="{1B610E03-F28A-4BDE-B045-6FFD705BC5D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£0 value contract with no minimum spend.</t>
      </text>
    </comment>
  </commentList>
</comments>
</file>

<file path=xl/sharedStrings.xml><?xml version="1.0" encoding="utf-8"?>
<sst xmlns="http://schemas.openxmlformats.org/spreadsheetml/2006/main" count="1376" uniqueCount="533">
  <si>
    <t>Ref:</t>
  </si>
  <si>
    <t xml:space="preserve">Description of Spend/Services </t>
  </si>
  <si>
    <t>Name of Supplier</t>
  </si>
  <si>
    <t xml:space="preserve">Length of Contract </t>
  </si>
  <si>
    <t>Contract extension option</t>
  </si>
  <si>
    <t xml:space="preserve">Contract Start date </t>
  </si>
  <si>
    <t>Contract Expiry Date (without extension)</t>
  </si>
  <si>
    <t>Contract  Expiry Date
(with extension)</t>
  </si>
  <si>
    <t xml:space="preserve">Estimated Annual Value </t>
  </si>
  <si>
    <t xml:space="preserve">Contract value </t>
  </si>
  <si>
    <t>EEBC Contract Manager</t>
  </si>
  <si>
    <t>LA Department Responsible</t>
  </si>
  <si>
    <t>Tender Process</t>
  </si>
  <si>
    <t>Live (L) or Expired (E)</t>
  </si>
  <si>
    <t>EEBC0001</t>
  </si>
  <si>
    <t>Meals on Wheels</t>
  </si>
  <si>
    <t>Flexiroute</t>
  </si>
  <si>
    <t>ongoing</t>
  </si>
  <si>
    <t>n/a</t>
  </si>
  <si>
    <t>unknown</t>
  </si>
  <si>
    <t>Rolling</t>
  </si>
  <si>
    <t>Linda Scott</t>
  </si>
  <si>
    <t xml:space="preserve">Operational Services </t>
  </si>
  <si>
    <t>L</t>
  </si>
  <si>
    <t>Prue Timms</t>
  </si>
  <si>
    <t>EEBC0002</t>
  </si>
  <si>
    <t>Bus Shelters</t>
  </si>
  <si>
    <t>Clear Channel</t>
  </si>
  <si>
    <t>15 years</t>
  </si>
  <si>
    <t>rolling</t>
  </si>
  <si>
    <t>concession</t>
  </si>
  <si>
    <t>Ian Dyer</t>
  </si>
  <si>
    <t>EEBC0003</t>
  </si>
  <si>
    <t xml:space="preserve">Outsourcing of Annual Billing </t>
  </si>
  <si>
    <t>AM&amp;M (parent company Greens)</t>
  </si>
  <si>
    <t xml:space="preserve">rolling   </t>
  </si>
  <si>
    <t>Brendan Bradley</t>
  </si>
  <si>
    <t>Revenues &amp; Benefits</t>
  </si>
  <si>
    <t>EEBC0004</t>
  </si>
  <si>
    <t>Fuel Cards</t>
  </si>
  <si>
    <t>Allstar</t>
  </si>
  <si>
    <t>4 years</t>
  </si>
  <si>
    <t>30/04/2020 - rolling</t>
  </si>
  <si>
    <t>Jon Sharpe</t>
  </si>
  <si>
    <t>Competitive</t>
  </si>
  <si>
    <t>EEBC0005</t>
  </si>
  <si>
    <t>Elections &amp; Election Registration Software Support</t>
  </si>
  <si>
    <t>Xpress Software Solutions (Civica now)</t>
  </si>
  <si>
    <t>Ongoing</t>
  </si>
  <si>
    <t xml:space="preserve">n/a </t>
  </si>
  <si>
    <t>Kerry Blundell</t>
  </si>
  <si>
    <t>Policy and Corporate Resources</t>
  </si>
  <si>
    <t>RFQ</t>
  </si>
  <si>
    <t>EEBC0006</t>
  </si>
  <si>
    <t>Clinical / Medical Waste Collection Service</t>
  </si>
  <si>
    <t>Cannon Hygiene</t>
  </si>
  <si>
    <t>1 Year</t>
  </si>
  <si>
    <t xml:space="preserve">31/03/2020 (ongoing) </t>
  </si>
  <si>
    <t>Oliver Nelson</t>
  </si>
  <si>
    <t>Housing and Community</t>
  </si>
  <si>
    <t>Purchase Order</t>
  </si>
  <si>
    <t>EEBC0007</t>
  </si>
  <si>
    <t>Rainbow Leisure Centre</t>
  </si>
  <si>
    <t>GLL</t>
  </si>
  <si>
    <t>10 years</t>
  </si>
  <si>
    <t>Andrew Bircher</t>
  </si>
  <si>
    <t>EEBC0008</t>
  </si>
  <si>
    <t xml:space="preserve">Internal Audit </t>
  </si>
  <si>
    <t>Southern Internal Audit Partnership (SIAP)</t>
  </si>
  <si>
    <t>EEBC0009</t>
  </si>
  <si>
    <t>Hardware Maintenance</t>
  </si>
  <si>
    <t>Softcat</t>
  </si>
  <si>
    <t>5 years</t>
  </si>
  <si>
    <t>ICT</t>
  </si>
  <si>
    <t>EEBC0010</t>
  </si>
  <si>
    <t>E</t>
  </si>
  <si>
    <t>Insurance</t>
  </si>
  <si>
    <t>LB Sutton</t>
  </si>
  <si>
    <t>EEBC0011</t>
  </si>
  <si>
    <t>Occupational Health</t>
  </si>
  <si>
    <t>Medwyn</t>
  </si>
  <si>
    <t>Pay as you go</t>
  </si>
  <si>
    <t xml:space="preserve">Pay as you go </t>
  </si>
  <si>
    <t>Debbie Childs</t>
  </si>
  <si>
    <t>People &amp; Organisational Development</t>
  </si>
  <si>
    <t>EEBC0012</t>
  </si>
  <si>
    <t>Mapping Software</t>
  </si>
  <si>
    <t>GIS- ESRI UK Ltd</t>
  </si>
  <si>
    <t xml:space="preserve">1 year </t>
  </si>
  <si>
    <t>EEBC0013</t>
  </si>
  <si>
    <t>Proact</t>
  </si>
  <si>
    <t>EEBC0014</t>
  </si>
  <si>
    <t>Enterprise planning, Uniform, EDRMS</t>
  </si>
  <si>
    <t>IDOX</t>
  </si>
  <si>
    <t xml:space="preserve">2 years </t>
  </si>
  <si>
    <t>EEBC0015</t>
  </si>
  <si>
    <t>Print Room Copiers</t>
  </si>
  <si>
    <t>Canon</t>
  </si>
  <si>
    <t>5 Years</t>
  </si>
  <si>
    <t>EEBC0016</t>
  </si>
  <si>
    <t>Business Continuity - disaster recovery hardware.</t>
  </si>
  <si>
    <t xml:space="preserve">Centreprise International ( formally Adam Continuity) </t>
  </si>
  <si>
    <t>1 year</t>
  </si>
  <si>
    <t>EEBC0017</t>
  </si>
  <si>
    <t xml:space="preserve">Facilities Management -Mechanical Engineering </t>
  </si>
  <si>
    <t>Rydons</t>
  </si>
  <si>
    <t>2+2 years</t>
  </si>
  <si>
    <t>Tony Foxwell</t>
  </si>
  <si>
    <t>Property and Regeneration</t>
  </si>
  <si>
    <t>Open tender</t>
  </si>
  <si>
    <t>EEBC0018</t>
  </si>
  <si>
    <t>Facilities Management -Cleaning</t>
  </si>
  <si>
    <t>Churchills</t>
  </si>
  <si>
    <t>EEBC0019</t>
  </si>
  <si>
    <t xml:space="preserve">Roundabout Sponsorship </t>
  </si>
  <si>
    <t>Marketing Force</t>
  </si>
  <si>
    <t>n'a</t>
  </si>
  <si>
    <t>EEBC0020</t>
  </si>
  <si>
    <t>Ichabods Technical Accounting Service</t>
  </si>
  <si>
    <t>Ichabods Industries</t>
  </si>
  <si>
    <t>rolling subscription</t>
  </si>
  <si>
    <t>Finance</t>
  </si>
  <si>
    <t>QQ</t>
  </si>
  <si>
    <t>EEBC0021</t>
  </si>
  <si>
    <t xml:space="preserve">HR&amp;Payroll System - iTrent </t>
  </si>
  <si>
    <t>Midland HR</t>
  </si>
  <si>
    <t>EEBC0022</t>
  </si>
  <si>
    <t xml:space="preserve">E-borough Insight Members Update online hosting services </t>
  </si>
  <si>
    <t>Taylor Fitch</t>
  </si>
  <si>
    <t>Katherine Lloyd</t>
  </si>
  <si>
    <t>Communications</t>
  </si>
  <si>
    <t>EEBC0023</t>
  </si>
  <si>
    <t xml:space="preserve">Image library </t>
  </si>
  <si>
    <t>Getty Images</t>
  </si>
  <si>
    <t>EEBC0024</t>
  </si>
  <si>
    <t>Planning</t>
  </si>
  <si>
    <t xml:space="preserve">Inovem </t>
  </si>
  <si>
    <t>2 years</t>
  </si>
  <si>
    <t>Harry Burchill</t>
  </si>
  <si>
    <t xml:space="preserve">Planning </t>
  </si>
  <si>
    <t>Framework</t>
  </si>
  <si>
    <t>EEBC0025</t>
  </si>
  <si>
    <t>Debt Recovery</t>
  </si>
  <si>
    <t>Wilkin Chapman</t>
  </si>
  <si>
    <t>EEBC0026</t>
  </si>
  <si>
    <t xml:space="preserve">Print and Mail EEBC Bills and Notifications </t>
  </si>
  <si>
    <t>AM&amp;M - Vista Solutions</t>
  </si>
  <si>
    <t>12 months</t>
  </si>
  <si>
    <t>EEBC0027</t>
  </si>
  <si>
    <t>VAT Advice</t>
  </si>
  <si>
    <t xml:space="preserve">PS Tax </t>
  </si>
  <si>
    <t>EEBC0028</t>
  </si>
  <si>
    <t>Learning &amp; Development (shared)</t>
  </si>
  <si>
    <t>Surrey Learn Partnership</t>
  </si>
  <si>
    <t>RFQ/ITT</t>
  </si>
  <si>
    <t>EEBC0029</t>
  </si>
  <si>
    <t>E Learning (Shared)</t>
  </si>
  <si>
    <t>Learning Pool</t>
  </si>
  <si>
    <t>EEBC0030</t>
  </si>
  <si>
    <t>Car Parks - Pay and Display Web Hosting &amp; Maintenance</t>
  </si>
  <si>
    <t>Metric</t>
  </si>
  <si>
    <t xml:space="preserve">Richard Chevalier </t>
  </si>
  <si>
    <t>EEBC0031</t>
  </si>
  <si>
    <t>Phone and voice calls</t>
  </si>
  <si>
    <t>Class networks</t>
  </si>
  <si>
    <t>EEBC0032</t>
  </si>
  <si>
    <t>Car Parks - Ashley Centre CCTV</t>
  </si>
  <si>
    <t>Synectics</t>
  </si>
  <si>
    <t>EEBC0033</t>
  </si>
  <si>
    <t>Town Hall broadband</t>
  </si>
  <si>
    <t>British Telecom (BT)</t>
  </si>
  <si>
    <t>3 years</t>
  </si>
  <si>
    <t>EEBC0034</t>
  </si>
  <si>
    <t>Car Parks - Pay on Foot Maintenance Hook Road</t>
  </si>
  <si>
    <t>Scheidt &amp; Bachmann</t>
  </si>
  <si>
    <t>EEBC0035</t>
  </si>
  <si>
    <t>Car Parks - Pay on Foot Maintenance Ashley Centre</t>
  </si>
  <si>
    <t>EEBC0036</t>
  </si>
  <si>
    <t>Gas - Contract 3 (16 sites)</t>
  </si>
  <si>
    <t>British Gas (formally Avanti)</t>
  </si>
  <si>
    <t xml:space="preserve">3 years </t>
  </si>
  <si>
    <t>EEBC0037</t>
  </si>
  <si>
    <t>Remote Support Contract</t>
  </si>
  <si>
    <t>Capita Software Services / Academy Information Systems Ltd</t>
  </si>
  <si>
    <t xml:space="preserve">auto renewal </t>
  </si>
  <si>
    <t>Revenues and Benefits</t>
  </si>
  <si>
    <t>EEBC0038</t>
  </si>
  <si>
    <t>Payment Service Provider - Car Parks / Bourne Hall / Playhouse</t>
  </si>
  <si>
    <t>NMI</t>
  </si>
  <si>
    <t xml:space="preserve">ongoing </t>
  </si>
  <si>
    <t>EEBC0039</t>
  </si>
  <si>
    <t>PDF Fixer</t>
  </si>
  <si>
    <t>Dania Software</t>
  </si>
  <si>
    <t> 3 years</t>
  </si>
  <si>
    <t>31/03/2021 </t>
  </si>
  <si>
    <t> 31/03/2024</t>
  </si>
  <si>
    <t>n/a </t>
  </si>
  <si>
    <t>EEBC0040</t>
  </si>
  <si>
    <t>Council Tax Reduction software</t>
  </si>
  <si>
    <t>Victoria Forms</t>
  </si>
  <si>
    <t> 2 years</t>
  </si>
  <si>
    <t>2 years </t>
  </si>
  <si>
    <t xml:space="preserve">Revenues and Benefits </t>
  </si>
  <si>
    <t>EEBC0041</t>
  </si>
  <si>
    <t xml:space="preserve">Electoral Stationery </t>
  </si>
  <si>
    <t>CFH Docmail Ltd (Print UK)</t>
  </si>
  <si>
    <t>EEBC0042</t>
  </si>
  <si>
    <t>Utilities - Water</t>
  </si>
  <si>
    <t>SES Business Water</t>
  </si>
  <si>
    <t>Waiver</t>
  </si>
  <si>
    <t>EEBC0043</t>
  </si>
  <si>
    <t xml:space="preserve">AV Systems </t>
  </si>
  <si>
    <t>Auditel</t>
  </si>
  <si>
    <t>Tim Richardson</t>
  </si>
  <si>
    <t>EEBC0044</t>
  </si>
  <si>
    <t xml:space="preserve">Pest Control Services </t>
  </si>
  <si>
    <t>Monitor Pest Control</t>
  </si>
  <si>
    <t>EEBC0045</t>
  </si>
  <si>
    <t>Hook Road CCTV</t>
  </si>
  <si>
    <t>EEBC0046</t>
  </si>
  <si>
    <t>Electric Vehicle Charging Points - EVCP</t>
  </si>
  <si>
    <t>JoJu</t>
  </si>
  <si>
    <t>nil</t>
  </si>
  <si>
    <t>EEBC0047</t>
  </si>
  <si>
    <t>Cashless Parking</t>
  </si>
  <si>
    <t>RingGo</t>
  </si>
  <si>
    <t>EEBC0048</t>
  </si>
  <si>
    <t>ModGov - Annual support and Maintenance</t>
  </si>
  <si>
    <t>Civica</t>
  </si>
  <si>
    <t>1+1 years</t>
  </si>
  <si>
    <t>EEBC0049</t>
  </si>
  <si>
    <t>Tree Maintenance programme</t>
  </si>
  <si>
    <t>Advanced Tree Services (ATS)</t>
  </si>
  <si>
    <t>3+3 years</t>
  </si>
  <si>
    <t>Jeremy Young</t>
  </si>
  <si>
    <t>Place Development</t>
  </si>
  <si>
    <t>EEBC0050</t>
  </si>
  <si>
    <t>Contract for the provision of temporary agency resources</t>
  </si>
  <si>
    <t>Matrix SCM Limited</t>
  </si>
  <si>
    <t>EEBC0051</t>
  </si>
  <si>
    <t>HEDNA Assessment</t>
  </si>
  <si>
    <t>GL Hearn</t>
  </si>
  <si>
    <t>5-months</t>
  </si>
  <si>
    <t>Victoria Potts</t>
  </si>
  <si>
    <t>EEBC0052</t>
  </si>
  <si>
    <t xml:space="preserve">Software for management and maintenance of CIL and S106 </t>
  </si>
  <si>
    <t>Exacom</t>
  </si>
  <si>
    <t>EEBC0053</t>
  </si>
  <si>
    <t xml:space="preserve">Council Services Digital Transformation Platform </t>
  </si>
  <si>
    <t>Abavus</t>
  </si>
  <si>
    <t>EEBC0054</t>
  </si>
  <si>
    <t>Service Designer/ Customer Portal / Staff Portal</t>
  </si>
  <si>
    <t>Granicus</t>
  </si>
  <si>
    <t>£14,025</t>
  </si>
  <si>
    <t>EEBC0055</t>
  </si>
  <si>
    <t>Mircosoft - Software &amp; Associated Services</t>
  </si>
  <si>
    <t>Computacenter (UK) Limited</t>
  </si>
  <si>
    <t>EEBC0056</t>
  </si>
  <si>
    <t>TBC</t>
  </si>
  <si>
    <t>Telephone System - Maintenance</t>
  </si>
  <si>
    <t>NG Bailey</t>
  </si>
  <si>
    <t>EEBC0057</t>
  </si>
  <si>
    <t>Telephone System - SIP phone lines</t>
  </si>
  <si>
    <t>EEBC0058</t>
  </si>
  <si>
    <t>Telephone Lines - EEBC Remote Sites</t>
  </si>
  <si>
    <t>Lumen (formally Century Link)</t>
  </si>
  <si>
    <t>EEBC0059</t>
  </si>
  <si>
    <t>Building Control - Outsourcing</t>
  </si>
  <si>
    <t>Elmbridge Building Control Services (EBCS)</t>
  </si>
  <si>
    <t>£90,000</t>
  </si>
  <si>
    <t>£1,350,000</t>
  </si>
  <si>
    <t>VEAT</t>
  </si>
  <si>
    <t>EEBC0060</t>
  </si>
  <si>
    <t>Civica Pay - Payments System</t>
  </si>
  <si>
    <t>13 months</t>
  </si>
  <si>
    <t>EEBC0061</t>
  </si>
  <si>
    <t>Civica Financials - General Ledger</t>
  </si>
  <si>
    <t>EEBC0062</t>
  </si>
  <si>
    <t xml:space="preserve">Cash Collection Services </t>
  </si>
  <si>
    <t>Jade Security</t>
  </si>
  <si>
    <t>EEBC0063</t>
  </si>
  <si>
    <t>Lexis Nexus - Online Legal Resources</t>
  </si>
  <si>
    <t>Lexis Nexis</t>
  </si>
  <si>
    <t>Piero Ionta</t>
  </si>
  <si>
    <t>Legal Services</t>
  </si>
  <si>
    <t>EEBC0064</t>
  </si>
  <si>
    <t>Natwest - Banking</t>
  </si>
  <si>
    <t>Natwest</t>
  </si>
  <si>
    <t>EEBC0065</t>
  </si>
  <si>
    <t>Emergency Planning - Applied Resillience</t>
  </si>
  <si>
    <t>Applied Resillience</t>
  </si>
  <si>
    <t>EEBC0066</t>
  </si>
  <si>
    <t>Stray Dogs</t>
  </si>
  <si>
    <t>SDK (Environmental) Ltd</t>
  </si>
  <si>
    <t>EEBC0067</t>
  </si>
  <si>
    <t>Multi functional photocopiers/printers</t>
  </si>
  <si>
    <t xml:space="preserve">Alto Digital </t>
  </si>
  <si>
    <t>Kersty Wood</t>
  </si>
  <si>
    <t>Business Support</t>
  </si>
  <si>
    <t>EEBC0068</t>
  </si>
  <si>
    <t xml:space="preserve">Valuation Services </t>
  </si>
  <si>
    <t>Wilks Head and Eve LLP</t>
  </si>
  <si>
    <t>Peter Groen</t>
  </si>
  <si>
    <t>EEBC0069</t>
  </si>
  <si>
    <t>Banstead Primary Care Network - Social Prescribing</t>
  </si>
  <si>
    <t>Banstead Primary Care Network</t>
  </si>
  <si>
    <t>31/03/2024</t>
  </si>
  <si>
    <t>£36,000</t>
  </si>
  <si>
    <t>£180,000</t>
  </si>
  <si>
    <t>Rachel Kundasamy</t>
  </si>
  <si>
    <t>EEBC0070</t>
  </si>
  <si>
    <t>Mayor's car</t>
  </si>
  <si>
    <t>Sinclair Finance</t>
  </si>
  <si>
    <t>EEBC0071</t>
  </si>
  <si>
    <t>Transport Strategy &amp; Parking Study</t>
  </si>
  <si>
    <t>Latcham Ltd.</t>
  </si>
  <si>
    <t>6 months</t>
  </si>
  <si>
    <t>EEBC0072</t>
  </si>
  <si>
    <t>Car park security</t>
  </si>
  <si>
    <t>Add Guard Security</t>
  </si>
  <si>
    <t>Richard Chevalier</t>
  </si>
  <si>
    <t>EEBC0073</t>
  </si>
  <si>
    <t>Car park fees</t>
  </si>
  <si>
    <t>Advam</t>
  </si>
  <si>
    <t>EEBC0074</t>
  </si>
  <si>
    <t>Room Booking - Subscription</t>
  </si>
  <si>
    <t xml:space="preserve">Artifax </t>
  </si>
  <si>
    <t>EEBC0075</t>
  </si>
  <si>
    <t>Relocation</t>
  </si>
  <si>
    <t>MoveWorks</t>
  </si>
  <si>
    <t>5 months</t>
  </si>
  <si>
    <t>Mark Shephard</t>
  </si>
  <si>
    <t>Property and Development</t>
  </si>
  <si>
    <t>EEBC0076</t>
  </si>
  <si>
    <t>iSiC Enterprise (small) &amp; Data Services (small)</t>
  </si>
  <si>
    <t>Astun Technology Ltd</t>
  </si>
  <si>
    <t>01/10/2023</t>
  </si>
  <si>
    <t>EEBC0077</t>
  </si>
  <si>
    <t>BACS payment software</t>
  </si>
  <si>
    <t>Bottomline Technologies Ltd</t>
  </si>
  <si>
    <t xml:space="preserve">Finance &amp; Revenues &amp; Benefits </t>
  </si>
  <si>
    <t>EEBC0078</t>
  </si>
  <si>
    <t>Confirm - Software Maintenance</t>
  </si>
  <si>
    <t>Brightly - formerly Confirm Solutions, Dude Solutions</t>
  </si>
  <si>
    <t>EEBC0079</t>
  </si>
  <si>
    <t>Unitrends</t>
  </si>
  <si>
    <t>Caretower</t>
  </si>
  <si>
    <t>EEBC0080</t>
  </si>
  <si>
    <t>Consultation responses</t>
  </si>
  <si>
    <t>The Future Fox</t>
  </si>
  <si>
    <t>3 months</t>
  </si>
  <si>
    <t>Justin Turvey</t>
  </si>
  <si>
    <t>Place development</t>
  </si>
  <si>
    <t>EEBC0081</t>
  </si>
  <si>
    <t>External heavy duty patio furniture</t>
  </si>
  <si>
    <t xml:space="preserve">Hobbart Paving </t>
  </si>
  <si>
    <t>one off</t>
  </si>
  <si>
    <t>EEBC0082</t>
  </si>
  <si>
    <t>NHH Electricity provision for 32 sites</t>
  </si>
  <si>
    <t>BrytEnergy</t>
  </si>
  <si>
    <t>EEBC0083</t>
  </si>
  <si>
    <t>HH Electricity provision</t>
  </si>
  <si>
    <t>EEBC0084</t>
  </si>
  <si>
    <t>Engineering oversight of earth dam</t>
  </si>
  <si>
    <t>Atkins Global</t>
  </si>
  <si>
    <t>Stewart Cocker</t>
  </si>
  <si>
    <t>EEBC0085</t>
  </si>
  <si>
    <t>SDO - Vehicle Leasing</t>
  </si>
  <si>
    <t>Specialist Fleet Services</t>
  </si>
  <si>
    <t>10 Years</t>
  </si>
  <si>
    <t>EEBC0086</t>
  </si>
  <si>
    <t>Parking Back office System / online case management and handhelds</t>
  </si>
  <si>
    <t>Conduent</t>
  </si>
  <si>
    <t>EEBC0087</t>
  </si>
  <si>
    <t>Body Camera software licence</t>
  </si>
  <si>
    <t>Reveal Media</t>
  </si>
  <si>
    <t>EEBC0088</t>
  </si>
  <si>
    <t>For the provision of support provided by Epsom &amp; Ewell Refugee Network to Afghan and Syrian refugees in the borough</t>
  </si>
  <si>
    <t>Epsom and Ewell Refugee Network</t>
  </si>
  <si>
    <t>3-years</t>
  </si>
  <si>
    <t>N/A</t>
  </si>
  <si>
    <t>EEBC0089</t>
  </si>
  <si>
    <t>For the provision of support provided by Epsom and Ewell Refugee Network to Ukranian Hosts &amp; Guests</t>
  </si>
  <si>
    <t>2-years</t>
  </si>
  <si>
    <t>EEBC0090</t>
  </si>
  <si>
    <t>ForcePoint</t>
  </si>
  <si>
    <t>SoftCat</t>
  </si>
  <si>
    <t>EEBC0091</t>
  </si>
  <si>
    <t>External Auditors</t>
  </si>
  <si>
    <t>Grant Thornton via Public Sector Audit Appointments (PSAA)</t>
  </si>
  <si>
    <t>EEBC0092</t>
  </si>
  <si>
    <t xml:space="preserve">Car Park Utilisation Study  </t>
  </si>
  <si>
    <t xml:space="preserve">Advanced Transport Research  </t>
  </si>
  <si>
    <t>1 month</t>
  </si>
  <si>
    <t>EEBC0093</t>
  </si>
  <si>
    <t>Supply of laptops</t>
  </si>
  <si>
    <t>Technoworld PLC</t>
  </si>
  <si>
    <t>up to 12m</t>
  </si>
  <si>
    <t>EEBC0094</t>
  </si>
  <si>
    <t>Security incident and event management service - SIEM</t>
  </si>
  <si>
    <t xml:space="preserve">Maple </t>
  </si>
  <si>
    <t>EEBC0095</t>
  </si>
  <si>
    <t>Supply of monitors</t>
  </si>
  <si>
    <t>XMA Ltd</t>
  </si>
  <si>
    <t>upto 12m</t>
  </si>
  <si>
    <t>EEBC0096</t>
  </si>
  <si>
    <t>Egress - secure email</t>
  </si>
  <si>
    <t>EEBC0097</t>
  </si>
  <si>
    <t>Tenable Nesus Professional - vulnerability scanning tool</t>
  </si>
  <si>
    <t>EEBC0098</t>
  </si>
  <si>
    <t>Streetlights</t>
  </si>
  <si>
    <t>Enerveo</t>
  </si>
  <si>
    <t>ITT</t>
  </si>
  <si>
    <t>EEBC0099</t>
  </si>
  <si>
    <t>Gas</t>
  </si>
  <si>
    <t>SEFE</t>
  </si>
  <si>
    <t>EEBC0100</t>
  </si>
  <si>
    <t>E-tendering system</t>
  </si>
  <si>
    <t>in-Tend</t>
  </si>
  <si>
    <t>EEBC0101</t>
  </si>
  <si>
    <t xml:space="preserve">Employee assistance programme </t>
  </si>
  <si>
    <t>My Staff Shop</t>
  </si>
  <si>
    <t>EEBC0102</t>
  </si>
  <si>
    <t>Recruitment</t>
  </si>
  <si>
    <t>JGP Recruitment</t>
  </si>
  <si>
    <t>EEBC0103</t>
  </si>
  <si>
    <t>HR employment law advice</t>
  </si>
  <si>
    <t>Xpert HR</t>
  </si>
  <si>
    <t>EEBC0104</t>
  </si>
  <si>
    <t>Web hosting</t>
  </si>
  <si>
    <t>Plan Alpha</t>
  </si>
  <si>
    <t>EEBC0105</t>
  </si>
  <si>
    <t>Hardware repair and maintenance</t>
  </si>
  <si>
    <t>Prodec Networks Limited</t>
  </si>
  <si>
    <t>EEBC0106</t>
  </si>
  <si>
    <t>EEBC0107</t>
  </si>
  <si>
    <t>Plotter</t>
  </si>
  <si>
    <t>Alto Digital</t>
  </si>
  <si>
    <t>EEBC0108</t>
  </si>
  <si>
    <t>Playground replacement</t>
  </si>
  <si>
    <t>Ava Recreation</t>
  </si>
  <si>
    <t>EEBC0109</t>
  </si>
  <si>
    <t>Disaster recovery costs</t>
  </si>
  <si>
    <t>Integrity360 Limited</t>
  </si>
  <si>
    <t>EEBC0110</t>
  </si>
  <si>
    <t>Estate and property assests evaluation</t>
  </si>
  <si>
    <t>Wilks head and Eve</t>
  </si>
  <si>
    <t>EEBC0111</t>
  </si>
  <si>
    <t>EEBC0112</t>
  </si>
  <si>
    <t>Electric pool car</t>
  </si>
  <si>
    <t>EEBC0113</t>
  </si>
  <si>
    <t>Production of a digital local plan</t>
  </si>
  <si>
    <t>Mutant labs</t>
  </si>
  <si>
    <t>7 months</t>
  </si>
  <si>
    <t>EEBC0114</t>
  </si>
  <si>
    <t>Householder applications</t>
  </si>
  <si>
    <t>WS Planning and Architecture</t>
  </si>
  <si>
    <t>EEBC0115</t>
  </si>
  <si>
    <t>Data aggregation and analytics platform</t>
  </si>
  <si>
    <t>Worldpay</t>
  </si>
  <si>
    <t>EEBC0116</t>
  </si>
  <si>
    <t>Mitel Software Assurance</t>
  </si>
  <si>
    <t>Opus</t>
  </si>
  <si>
    <t>EEBC0117</t>
  </si>
  <si>
    <t>Management of Epsom Market place</t>
  </si>
  <si>
    <t>Surrey County Council</t>
  </si>
  <si>
    <t>Operational Services</t>
  </si>
  <si>
    <t>EEBC0118</t>
  </si>
  <si>
    <t>Housing appeals</t>
  </si>
  <si>
    <t>Housing Reviews Limited</t>
  </si>
  <si>
    <t>Rod Brown</t>
  </si>
  <si>
    <t>EEBC0119</t>
  </si>
  <si>
    <t>Childcare vouchers</t>
  </si>
  <si>
    <t>Edenred</t>
  </si>
  <si>
    <t>People and Organisational Development</t>
  </si>
  <si>
    <t>EEBC0120</t>
  </si>
  <si>
    <t>Cycle to work scheme</t>
  </si>
  <si>
    <t>Cyclescheme Ltd</t>
  </si>
  <si>
    <t>EEBC0121</t>
  </si>
  <si>
    <t>Techscheme</t>
  </si>
  <si>
    <t>Computingscheme</t>
  </si>
  <si>
    <t>EEBC0122</t>
  </si>
  <si>
    <t>Gym membership</t>
  </si>
  <si>
    <t>Better GLL</t>
  </si>
  <si>
    <t>EEBC0123</t>
  </si>
  <si>
    <t>SEE employees membership</t>
  </si>
  <si>
    <t>South East Employees</t>
  </si>
  <si>
    <t>EEBC0124</t>
  </si>
  <si>
    <t>SCC umbrella service agreement</t>
  </si>
  <si>
    <t>EEBC0125</t>
  </si>
  <si>
    <t>Risk licence and software</t>
  </si>
  <si>
    <t>Pentana</t>
  </si>
  <si>
    <t>Corporate Policy and Resources</t>
  </si>
  <si>
    <t>EEBC0126</t>
  </si>
  <si>
    <t>Wheelie bins</t>
  </si>
  <si>
    <t>YPO</t>
  </si>
  <si>
    <t>EEBC0127</t>
  </si>
  <si>
    <t>Re-roofing of King Georges field</t>
  </si>
  <si>
    <t>Heartfelt Roofing</t>
  </si>
  <si>
    <t>8 weeks</t>
  </si>
  <si>
    <t>EEBC0128</t>
  </si>
  <si>
    <t>HoICT recruitment</t>
  </si>
  <si>
    <t>Penna Recruitment</t>
  </si>
  <si>
    <t>EEBC0129</t>
  </si>
  <si>
    <t>Capita Business Services Limited</t>
  </si>
  <si>
    <t>Extension</t>
  </si>
  <si>
    <t>EEBC0130</t>
  </si>
  <si>
    <t>Consult licence and services</t>
  </si>
  <si>
    <t>Inovem</t>
  </si>
  <si>
    <t>EEBC0131</t>
  </si>
  <si>
    <t>Extension joints to Ashley car park</t>
  </si>
  <si>
    <t>Radflex Contract Services</t>
  </si>
  <si>
    <t>EEBC0132</t>
  </si>
  <si>
    <t>Abritas Housing Needs Solution System</t>
  </si>
  <si>
    <t>Civica UK Ltd</t>
  </si>
  <si>
    <t>Annette Snell</t>
  </si>
  <si>
    <t>EEBC0133</t>
  </si>
  <si>
    <t>Procurement support</t>
  </si>
  <si>
    <t>Shared Procurement Services Horsham</t>
  </si>
  <si>
    <t>EEBC0134</t>
  </si>
  <si>
    <t>Strategic flood risk assessment</t>
  </si>
  <si>
    <t>Metis Consultants</t>
  </si>
  <si>
    <t>EEBC0135</t>
  </si>
  <si>
    <t>Independent Advice relating to Local Plan Development</t>
  </si>
  <si>
    <t>Intelligent Plans and Examinations (IPE) Limited</t>
  </si>
  <si>
    <t>18 months</t>
  </si>
  <si>
    <t>EEBC0136</t>
  </si>
  <si>
    <t>Town Hall relocation Project Management</t>
  </si>
  <si>
    <t>Moveworks</t>
  </si>
  <si>
    <t>Housing and Regeneration</t>
  </si>
  <si>
    <t>EEBC0137</t>
  </si>
  <si>
    <t>Harriers Centre, King George V Playing Fields – re-roofing works</t>
  </si>
  <si>
    <t>EEBC0138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</si>
</sst>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horizontal="left"/>
    </xf>
    <xf numFmtId="6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1" fillId="0" borderId="0" xfId="0" applyFont="1"/>
    <xf numFmtId="14" fontId="2" fillId="0" borderId="2" xfId="0" applyNumberFormat="1" applyFont="1" applyBorder="1" applyAlignment="1">
      <alignment horizontal="left"/>
    </xf>
    <xf numFmtId="14" fontId="0" fillId="0" borderId="0" xfId="0" applyNumberFormat="1"/>
    <xf numFmtId="0" fontId="0" fillId="0" borderId="7" xfId="0" applyBorder="1"/>
    <xf numFmtId="6" fontId="2" fillId="0" borderId="2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left"/>
    </xf>
    <xf numFmtId="6" fontId="0" fillId="0" borderId="7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6" fontId="0" fillId="0" borderId="9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6" fontId="2" fillId="0" borderId="5" xfId="0" applyNumberFormat="1" applyFont="1" applyBorder="1" applyAlignment="1">
      <alignment horizontal="left"/>
    </xf>
    <xf numFmtId="0" fontId="12" fillId="0" borderId="0" xfId="0" applyFont="1"/>
    <xf numFmtId="14" fontId="2" fillId="0" borderId="7" xfId="0" applyNumberFormat="1" applyFont="1" applyBorder="1" applyAlignment="1">
      <alignment horizontal="left"/>
    </xf>
    <xf numFmtId="14" fontId="2" fillId="0" borderId="9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9" xfId="0" applyBorder="1"/>
    <xf numFmtId="14" fontId="0" fillId="0" borderId="12" xfId="0" applyNumberForma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6" fontId="2" fillId="0" borderId="1" xfId="1" applyNumberFormat="1" applyFont="1" applyFill="1" applyBorder="1" applyAlignment="1">
      <alignment horizontal="left"/>
    </xf>
    <xf numFmtId="6" fontId="2" fillId="0" borderId="11" xfId="0" applyNumberFormat="1" applyFont="1" applyBorder="1" applyAlignment="1">
      <alignment horizontal="left"/>
    </xf>
    <xf numFmtId="6" fontId="0" fillId="0" borderId="13" xfId="0" applyNumberFormat="1" applyBorder="1" applyAlignment="1">
      <alignment horizontal="left"/>
    </xf>
    <xf numFmtId="6" fontId="2" fillId="0" borderId="13" xfId="0" applyNumberFormat="1" applyFont="1" applyBorder="1" applyAlignment="1">
      <alignment horizontal="left"/>
    </xf>
    <xf numFmtId="6" fontId="2" fillId="0" borderId="14" xfId="0" applyNumberFormat="1" applyFont="1" applyBorder="1" applyAlignment="1">
      <alignment horizontal="left"/>
    </xf>
    <xf numFmtId="6" fontId="0" fillId="0" borderId="14" xfId="0" applyNumberFormat="1" applyBorder="1" applyAlignment="1">
      <alignment horizontal="left"/>
    </xf>
    <xf numFmtId="6" fontId="0" fillId="0" borderId="14" xfId="1" applyNumberFormat="1" applyFont="1" applyFill="1" applyBorder="1" applyAlignment="1">
      <alignment horizontal="left"/>
    </xf>
    <xf numFmtId="6" fontId="0" fillId="0" borderId="15" xfId="0" applyNumberForma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left"/>
    </xf>
    <xf numFmtId="6" fontId="2" fillId="4" borderId="1" xfId="0" applyNumberFormat="1" applyFont="1" applyFill="1" applyBorder="1" applyAlignment="1">
      <alignment horizontal="left"/>
    </xf>
    <xf numFmtId="14" fontId="0" fillId="4" borderId="14" xfId="0" applyNumberFormat="1" applyFill="1" applyBorder="1" applyAlignment="1">
      <alignment horizontal="left"/>
    </xf>
    <xf numFmtId="6" fontId="0" fillId="4" borderId="14" xfId="0" applyNumberForma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Border="1"/>
    <xf numFmtId="0" fontId="0" fillId="0" borderId="9" xfId="0" applyBorder="1" applyAlignment="1">
      <alignment horizontal="left"/>
    </xf>
    <xf numFmtId="14" fontId="11" fillId="0" borderId="14" xfId="0" applyNumberFormat="1" applyFont="1" applyBorder="1" applyAlignment="1">
      <alignment horizontal="left"/>
    </xf>
    <xf numFmtId="6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vertical="center"/>
    </xf>
    <xf numFmtId="0" fontId="13" fillId="0" borderId="1" xfId="0" applyFont="1" applyBorder="1"/>
    <xf numFmtId="0" fontId="2" fillId="4" borderId="13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14" fontId="6" fillId="2" borderId="19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7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numFmt numFmtId="10" formatCode="&quot;£&quot;#,##0;[Red]\-&quot;£&quot;#,##0"/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0" formatCode="&quot;£&quot;#,##0;[Red]\-&quot;£&quot;#,##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 Anderson" id="{FCD117E6-7135-4866-8AE4-AD07EE64DB8D}" userId="S::andersc1@epsom-ewell.gov.uk::97ebc9e8-81be-458a-8f5d-72952df4409d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4426AB-D586-4BFC-822E-1FCDDF43744A}" name="Table1" displayName="Table1" ref="A1:N139" totalsRowShown="0" headerRowDxfId="0" headerRowBorderDxfId="1" tableBorderDxfId="16">
  <sortState xmlns:xlrd2="http://schemas.microsoft.com/office/spreadsheetml/2017/richdata2" ref="A2:N137">
    <sortCondition ref="A1:A137"/>
  </sortState>
  <tableColumns count="14">
    <tableColumn id="1" xr3:uid="{4054934E-5C42-4DE7-BC5D-055A673E4C67}" name="Ref:" dataDxfId="15"/>
    <tableColumn id="6" xr3:uid="{406685EC-DED1-4394-8667-CB8EA5020441}" name="Description of Spend/Services " dataDxfId="14"/>
    <tableColumn id="7" xr3:uid="{C91371E3-611F-446A-9E56-F1C5DA027D7A}" name="Name of Supplier" dataDxfId="13"/>
    <tableColumn id="8" xr3:uid="{723D85F4-AE1C-40A8-A6DC-A13AE1C49E6D}" name="Length of Contract " dataDxfId="12"/>
    <tableColumn id="9" xr3:uid="{AB9D1E6F-EBBF-4C5C-A84C-5F85CD9976C2}" name="Contract extension option" dataDxfId="11"/>
    <tableColumn id="10" xr3:uid="{82E18869-8369-42AE-A903-58C7DCB09AF9}" name="Contract Start date " dataDxfId="10"/>
    <tableColumn id="11" xr3:uid="{938F2537-1D14-4928-85A4-CD50CB7516DE}" name="Contract Expiry Date (without extension)" dataDxfId="9"/>
    <tableColumn id="12" xr3:uid="{5ED388ED-C3F2-4F4E-AFC6-0EC9C38BCD17}" name="Contract  Expiry Date_x000a_(with extension)" dataDxfId="8"/>
    <tableColumn id="14" xr3:uid="{56B6C9B6-7BDA-44B4-9FF9-9B2A7DB4045E}" name="Estimated Annual Value " dataDxfId="7"/>
    <tableColumn id="15" xr3:uid="{895CA017-AC51-402B-B3AD-0363727166E0}" name="Contract value " dataDxfId="6"/>
    <tableColumn id="17" xr3:uid="{41AAE87D-A9CB-4523-A3CB-45CCBCE8CA2B}" name="EEBC Contract Manager" dataDxfId="5"/>
    <tableColumn id="18" xr3:uid="{23F61394-E844-4972-AC3C-53A61CB8D5FD}" name="LA Department Responsible" dataDxfId="4"/>
    <tableColumn id="19" xr3:uid="{CB038C29-EC82-4C5F-94A5-2167F01C9A03}" name="Tender Process" dataDxfId="3"/>
    <tableColumn id="22" xr3:uid="{71B1D223-93EE-4CA1-9A4B-E88C841E56F7}" name="Live (L) or Expired (E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94" dT="2023-07-18T07:34:14.07" personId="{FCD117E6-7135-4866-8AE4-AD07EE64DB8D}" id="{BB898C85-AF49-4F10-A31D-A4074AD32A30}">
    <text>This is a £0 value contract with no minimum spend.</text>
  </threadedComment>
  <threadedComment ref="J96" dT="2023-07-18T07:34:21.70" personId="{FCD117E6-7135-4866-8AE4-AD07EE64DB8D}" id="{1B610E03-F28A-4BDE-B045-6FFD705BC5D1}">
    <text>This is a £0 value contract with no minimum spend.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9"/>
  <sheetViews>
    <sheetView tabSelected="1" zoomScale="80" zoomScaleNormal="80" workbookViewId="0">
      <pane ySplit="1" topLeftCell="A2" activePane="bottomLeft" state="frozen"/>
      <selection activeCell="C1" sqref="C1"/>
      <selection pane="bottomLeft" activeCell="C24" sqref="C24"/>
    </sheetView>
  </sheetViews>
  <sheetFormatPr defaultColWidth="9.1796875" defaultRowHeight="14.5" x14ac:dyDescent="0.35"/>
  <cols>
    <col min="1" max="1" width="12.7265625" customWidth="1"/>
    <col min="2" max="2" width="60.453125" customWidth="1"/>
    <col min="3" max="3" width="40.26953125" customWidth="1"/>
    <col min="4" max="4" width="15.1796875" customWidth="1"/>
    <col min="5" max="5" width="18.1796875" customWidth="1"/>
    <col min="6" max="6" width="16.453125" style="18" customWidth="1"/>
    <col min="7" max="7" width="17.7265625" style="18" customWidth="1"/>
    <col min="8" max="8" width="18.81640625" style="18" customWidth="1"/>
    <col min="9" max="9" width="19.1796875" customWidth="1"/>
    <col min="10" max="10" width="24.81640625" bestFit="1" customWidth="1"/>
    <col min="11" max="11" width="26.7265625" customWidth="1"/>
    <col min="12" max="12" width="36.1796875" customWidth="1"/>
    <col min="13" max="13" width="18.81640625" customWidth="1"/>
    <col min="14" max="14" width="15.1796875" style="11" customWidth="1"/>
    <col min="15" max="61" width="9.1796875" customWidth="1"/>
  </cols>
  <sheetData>
    <row r="1" spans="1:14" ht="44" thickBot="1" x14ac:dyDescent="0.4">
      <c r="A1" s="80" t="s">
        <v>0</v>
      </c>
      <c r="B1" s="81" t="s">
        <v>1</v>
      </c>
      <c r="C1" s="81" t="s">
        <v>2</v>
      </c>
      <c r="D1" s="82" t="s">
        <v>3</v>
      </c>
      <c r="E1" s="82" t="s">
        <v>4</v>
      </c>
      <c r="F1" s="83" t="s">
        <v>5</v>
      </c>
      <c r="G1" s="83" t="s">
        <v>6</v>
      </c>
      <c r="H1" s="83" t="s">
        <v>7</v>
      </c>
      <c r="I1" s="82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4" t="s">
        <v>13</v>
      </c>
    </row>
    <row r="2" spans="1:14" s="16" customFormat="1" x14ac:dyDescent="0.35">
      <c r="A2" s="78" t="s">
        <v>14</v>
      </c>
      <c r="B2" s="79" t="s">
        <v>15</v>
      </c>
      <c r="C2" s="79" t="s">
        <v>16</v>
      </c>
      <c r="D2" s="79" t="s">
        <v>17</v>
      </c>
      <c r="E2" s="79" t="s">
        <v>18</v>
      </c>
      <c r="F2" s="27" t="s">
        <v>19</v>
      </c>
      <c r="G2" s="42" t="s">
        <v>20</v>
      </c>
      <c r="H2" s="27"/>
      <c r="I2" s="28">
        <v>8000</v>
      </c>
      <c r="J2" s="50"/>
      <c r="K2" s="55" t="s">
        <v>21</v>
      </c>
      <c r="L2" s="79" t="s">
        <v>22</v>
      </c>
      <c r="M2" s="79"/>
      <c r="N2" s="63" t="s">
        <v>23</v>
      </c>
    </row>
    <row r="3" spans="1:14" s="16" customFormat="1" x14ac:dyDescent="0.35">
      <c r="A3" s="12" t="s">
        <v>25</v>
      </c>
      <c r="B3" s="1" t="s">
        <v>26</v>
      </c>
      <c r="C3" s="1" t="s">
        <v>27</v>
      </c>
      <c r="D3" s="1" t="s">
        <v>28</v>
      </c>
      <c r="E3" s="1" t="s">
        <v>18</v>
      </c>
      <c r="F3" s="3">
        <v>37421</v>
      </c>
      <c r="G3" s="44" t="s">
        <v>29</v>
      </c>
      <c r="H3" s="3" t="s">
        <v>18</v>
      </c>
      <c r="I3" s="2" t="s">
        <v>30</v>
      </c>
      <c r="J3" s="49" t="s">
        <v>30</v>
      </c>
      <c r="K3" s="56" t="s">
        <v>31</v>
      </c>
      <c r="L3" s="1" t="s">
        <v>22</v>
      </c>
      <c r="M3" s="1"/>
      <c r="N3" s="10" t="s">
        <v>23</v>
      </c>
    </row>
    <row r="4" spans="1:14" s="16" customFormat="1" x14ac:dyDescent="0.35">
      <c r="A4" s="12" t="s">
        <v>32</v>
      </c>
      <c r="B4" s="1" t="s">
        <v>33</v>
      </c>
      <c r="C4" s="1" t="s">
        <v>34</v>
      </c>
      <c r="D4" s="1" t="s">
        <v>17</v>
      </c>
      <c r="E4" s="1" t="s">
        <v>35</v>
      </c>
      <c r="F4" s="3">
        <v>38353</v>
      </c>
      <c r="G4" s="43">
        <v>45443</v>
      </c>
      <c r="H4" s="27"/>
      <c r="I4" s="28">
        <v>18000</v>
      </c>
      <c r="J4" s="50">
        <v>18000</v>
      </c>
      <c r="K4" s="57" t="s">
        <v>36</v>
      </c>
      <c r="L4" s="1" t="s">
        <v>37</v>
      </c>
      <c r="M4" s="1"/>
      <c r="N4" s="63" t="s">
        <v>23</v>
      </c>
    </row>
    <row r="5" spans="1:14" s="16" customFormat="1" x14ac:dyDescent="0.35">
      <c r="A5" s="12" t="s">
        <v>38</v>
      </c>
      <c r="B5" s="1" t="s">
        <v>39</v>
      </c>
      <c r="C5" s="1" t="s">
        <v>40</v>
      </c>
      <c r="D5" s="1" t="s">
        <v>41</v>
      </c>
      <c r="E5" s="1" t="s">
        <v>29</v>
      </c>
      <c r="F5" s="3">
        <v>40179</v>
      </c>
      <c r="G5" s="42" t="s">
        <v>42</v>
      </c>
      <c r="H5" s="3"/>
      <c r="I5" s="2">
        <v>310000</v>
      </c>
      <c r="J5" s="50">
        <v>1240000</v>
      </c>
      <c r="K5" s="55" t="s">
        <v>43</v>
      </c>
      <c r="L5" s="1" t="s">
        <v>22</v>
      </c>
      <c r="M5" s="1" t="s">
        <v>44</v>
      </c>
      <c r="N5" s="10" t="s">
        <v>23</v>
      </c>
    </row>
    <row r="6" spans="1:14" s="16" customFormat="1" x14ac:dyDescent="0.35">
      <c r="A6" s="12" t="s">
        <v>45</v>
      </c>
      <c r="B6" s="1" t="s">
        <v>46</v>
      </c>
      <c r="C6" s="1" t="s">
        <v>47</v>
      </c>
      <c r="D6" s="1" t="s">
        <v>48</v>
      </c>
      <c r="E6" s="1" t="s">
        <v>20</v>
      </c>
      <c r="F6" s="3">
        <v>45017</v>
      </c>
      <c r="G6" s="41">
        <v>45382</v>
      </c>
      <c r="H6" s="3" t="s">
        <v>49</v>
      </c>
      <c r="I6" s="2">
        <v>8000</v>
      </c>
      <c r="J6" s="50"/>
      <c r="K6" s="55" t="s">
        <v>50</v>
      </c>
      <c r="L6" s="1" t="s">
        <v>51</v>
      </c>
      <c r="M6" s="1" t="s">
        <v>52</v>
      </c>
      <c r="N6" s="10" t="s">
        <v>23</v>
      </c>
    </row>
    <row r="7" spans="1:14" s="29" customFormat="1" x14ac:dyDescent="0.35">
      <c r="A7" s="12" t="s">
        <v>53</v>
      </c>
      <c r="B7" s="1" t="s">
        <v>54</v>
      </c>
      <c r="C7" s="1" t="s">
        <v>55</v>
      </c>
      <c r="D7" s="1" t="s">
        <v>56</v>
      </c>
      <c r="E7" s="1" t="s">
        <v>29</v>
      </c>
      <c r="F7" s="3">
        <v>41000</v>
      </c>
      <c r="G7" s="41" t="s">
        <v>57</v>
      </c>
      <c r="H7" s="3" t="s">
        <v>29</v>
      </c>
      <c r="I7" s="2">
        <v>2800</v>
      </c>
      <c r="J7" s="49">
        <v>2800</v>
      </c>
      <c r="K7" s="56" t="s">
        <v>58</v>
      </c>
      <c r="L7" s="1" t="s">
        <v>59</v>
      </c>
      <c r="M7" s="1" t="s">
        <v>60</v>
      </c>
      <c r="N7" s="10" t="s">
        <v>23</v>
      </c>
    </row>
    <row r="8" spans="1:14" s="16" customFormat="1" x14ac:dyDescent="0.35">
      <c r="A8" s="12" t="s">
        <v>61</v>
      </c>
      <c r="B8" s="1" t="s">
        <v>62</v>
      </c>
      <c r="C8" s="1" t="s">
        <v>63</v>
      </c>
      <c r="D8" s="1" t="s">
        <v>64</v>
      </c>
      <c r="E8" s="1" t="s">
        <v>28</v>
      </c>
      <c r="F8" s="3">
        <v>42278</v>
      </c>
      <c r="G8" s="41">
        <v>45930</v>
      </c>
      <c r="H8" s="3" t="s">
        <v>18</v>
      </c>
      <c r="I8" s="2">
        <v>273000</v>
      </c>
      <c r="J8" s="49">
        <v>2730000</v>
      </c>
      <c r="K8" s="55" t="s">
        <v>65</v>
      </c>
      <c r="L8" s="1" t="s">
        <v>51</v>
      </c>
      <c r="M8" s="1"/>
      <c r="N8" s="10" t="s">
        <v>23</v>
      </c>
    </row>
    <row r="9" spans="1:14" s="6" customFormat="1" x14ac:dyDescent="0.35">
      <c r="A9" s="12" t="s">
        <v>66</v>
      </c>
      <c r="B9" s="1" t="s">
        <v>67</v>
      </c>
      <c r="C9" s="1" t="s">
        <v>68</v>
      </c>
      <c r="D9" s="1" t="s">
        <v>41</v>
      </c>
      <c r="E9" s="1" t="s">
        <v>29</v>
      </c>
      <c r="F9" s="3">
        <v>42461</v>
      </c>
      <c r="G9" s="41">
        <v>45382</v>
      </c>
      <c r="H9" s="3">
        <v>45747</v>
      </c>
      <c r="I9" s="2">
        <v>65000</v>
      </c>
      <c r="J9" s="49">
        <v>260000</v>
      </c>
      <c r="K9" s="55" t="s">
        <v>65</v>
      </c>
      <c r="L9" s="1" t="s">
        <v>51</v>
      </c>
      <c r="M9" s="1"/>
      <c r="N9" s="10" t="s">
        <v>23</v>
      </c>
    </row>
    <row r="10" spans="1:14" s="6" customFormat="1" x14ac:dyDescent="0.35">
      <c r="A10" s="12" t="s">
        <v>69</v>
      </c>
      <c r="B10" s="1" t="s">
        <v>70</v>
      </c>
      <c r="C10" s="1" t="s">
        <v>71</v>
      </c>
      <c r="D10" s="1" t="s">
        <v>72</v>
      </c>
      <c r="E10" s="1" t="s">
        <v>29</v>
      </c>
      <c r="F10" s="3">
        <v>42705</v>
      </c>
      <c r="G10" s="43">
        <v>44531</v>
      </c>
      <c r="H10" s="3">
        <v>45261</v>
      </c>
      <c r="I10" s="2">
        <v>4000</v>
      </c>
      <c r="J10" s="51">
        <v>24000</v>
      </c>
      <c r="K10" s="55" t="s">
        <v>65</v>
      </c>
      <c r="L10" s="1" t="s">
        <v>73</v>
      </c>
      <c r="M10" s="1"/>
      <c r="N10" s="10" t="s">
        <v>23</v>
      </c>
    </row>
    <row r="11" spans="1:14" s="6" customFormat="1" x14ac:dyDescent="0.35">
      <c r="A11" s="12" t="s">
        <v>74</v>
      </c>
      <c r="B11" s="1" t="s">
        <v>76</v>
      </c>
      <c r="C11" s="1" t="s">
        <v>77</v>
      </c>
      <c r="D11" s="1" t="s">
        <v>72</v>
      </c>
      <c r="E11" s="1" t="s">
        <v>72</v>
      </c>
      <c r="F11" s="3">
        <v>42745</v>
      </c>
      <c r="G11" s="44">
        <v>44570</v>
      </c>
      <c r="H11" s="3">
        <v>46396</v>
      </c>
      <c r="I11" s="2">
        <v>360000</v>
      </c>
      <c r="J11" s="52">
        <v>1800000</v>
      </c>
      <c r="K11" s="55" t="s">
        <v>65</v>
      </c>
      <c r="L11" s="1" t="s">
        <v>51</v>
      </c>
      <c r="M11" s="1" t="s">
        <v>52</v>
      </c>
      <c r="N11" s="10" t="s">
        <v>23</v>
      </c>
    </row>
    <row r="12" spans="1:14" s="6" customFormat="1" x14ac:dyDescent="0.35">
      <c r="A12" s="12" t="s">
        <v>78</v>
      </c>
      <c r="B12" s="1" t="s">
        <v>79</v>
      </c>
      <c r="C12" s="1" t="s">
        <v>80</v>
      </c>
      <c r="D12" s="1" t="s">
        <v>81</v>
      </c>
      <c r="E12" s="1" t="s">
        <v>35</v>
      </c>
      <c r="F12" s="3">
        <v>42095</v>
      </c>
      <c r="G12" s="43" t="s">
        <v>82</v>
      </c>
      <c r="H12" s="3"/>
      <c r="I12" s="2">
        <v>15000</v>
      </c>
      <c r="J12" s="51"/>
      <c r="K12" s="58" t="s">
        <v>83</v>
      </c>
      <c r="L12" s="1" t="s">
        <v>84</v>
      </c>
      <c r="M12" s="1"/>
      <c r="N12" s="10" t="s">
        <v>23</v>
      </c>
    </row>
    <row r="13" spans="1:14" s="6" customFormat="1" x14ac:dyDescent="0.35">
      <c r="A13" s="12" t="s">
        <v>85</v>
      </c>
      <c r="B13" s="1" t="s">
        <v>86</v>
      </c>
      <c r="C13" s="1" t="s">
        <v>87</v>
      </c>
      <c r="D13" s="1" t="s">
        <v>88</v>
      </c>
      <c r="E13" s="1" t="s">
        <v>18</v>
      </c>
      <c r="F13" s="3">
        <v>43264</v>
      </c>
      <c r="G13" s="43">
        <v>43629</v>
      </c>
      <c r="H13" s="3">
        <v>45455</v>
      </c>
      <c r="I13" s="2">
        <v>16804</v>
      </c>
      <c r="J13" s="51">
        <v>16804</v>
      </c>
      <c r="K13" s="55" t="s">
        <v>65</v>
      </c>
      <c r="L13" s="1" t="s">
        <v>73</v>
      </c>
      <c r="M13" s="1"/>
      <c r="N13" s="10" t="s">
        <v>23</v>
      </c>
    </row>
    <row r="14" spans="1:14" s="6" customFormat="1" x14ac:dyDescent="0.35">
      <c r="A14" s="12" t="s">
        <v>89</v>
      </c>
      <c r="B14" s="1" t="s">
        <v>70</v>
      </c>
      <c r="C14" s="1" t="s">
        <v>90</v>
      </c>
      <c r="D14" s="1" t="s">
        <v>72</v>
      </c>
      <c r="E14" s="1" t="s">
        <v>18</v>
      </c>
      <c r="F14" s="3">
        <v>43403</v>
      </c>
      <c r="G14" s="43">
        <v>45230</v>
      </c>
      <c r="H14" s="3" t="s">
        <v>18</v>
      </c>
      <c r="I14" s="2">
        <v>4500</v>
      </c>
      <c r="J14" s="51">
        <v>22500</v>
      </c>
      <c r="K14" s="55" t="s">
        <v>65</v>
      </c>
      <c r="L14" s="1" t="s">
        <v>73</v>
      </c>
      <c r="M14" s="1"/>
      <c r="N14" s="10" t="s">
        <v>23</v>
      </c>
    </row>
    <row r="15" spans="1:14" s="6" customFormat="1" x14ac:dyDescent="0.35">
      <c r="A15" s="12" t="s">
        <v>91</v>
      </c>
      <c r="B15" s="1" t="s">
        <v>92</v>
      </c>
      <c r="C15" s="1" t="s">
        <v>93</v>
      </c>
      <c r="D15" s="1" t="s">
        <v>72</v>
      </c>
      <c r="E15" s="1" t="s">
        <v>94</v>
      </c>
      <c r="F15" s="3">
        <v>43403</v>
      </c>
      <c r="G15" s="43">
        <v>45229</v>
      </c>
      <c r="H15" s="3">
        <v>45960</v>
      </c>
      <c r="I15" s="2">
        <v>45000</v>
      </c>
      <c r="J15" s="51">
        <v>315000</v>
      </c>
      <c r="K15" s="55" t="s">
        <v>65</v>
      </c>
      <c r="L15" s="1" t="s">
        <v>73</v>
      </c>
      <c r="M15" s="1"/>
      <c r="N15" s="10" t="s">
        <v>23</v>
      </c>
    </row>
    <row r="16" spans="1:14" s="6" customFormat="1" x14ac:dyDescent="0.35">
      <c r="A16" s="12" t="s">
        <v>95</v>
      </c>
      <c r="B16" s="1" t="s">
        <v>96</v>
      </c>
      <c r="C16" s="1" t="s">
        <v>97</v>
      </c>
      <c r="D16" s="1" t="s">
        <v>98</v>
      </c>
      <c r="E16" s="1" t="s">
        <v>88</v>
      </c>
      <c r="F16" s="3">
        <v>43465</v>
      </c>
      <c r="G16" s="44">
        <v>45351</v>
      </c>
      <c r="H16" s="3">
        <v>45351</v>
      </c>
      <c r="I16" s="2">
        <v>3397</v>
      </c>
      <c r="J16" s="52">
        <v>23779.54</v>
      </c>
      <c r="K16" s="55" t="s">
        <v>65</v>
      </c>
      <c r="L16" s="1" t="s">
        <v>51</v>
      </c>
      <c r="M16" s="1"/>
      <c r="N16" s="10" t="s">
        <v>23</v>
      </c>
    </row>
    <row r="17" spans="1:14" s="4" customFormat="1" x14ac:dyDescent="0.35">
      <c r="A17" s="12" t="s">
        <v>99</v>
      </c>
      <c r="B17" s="1" t="s">
        <v>100</v>
      </c>
      <c r="C17" s="1" t="s">
        <v>101</v>
      </c>
      <c r="D17" s="1" t="s">
        <v>102</v>
      </c>
      <c r="E17" s="1" t="s">
        <v>18</v>
      </c>
      <c r="F17" s="3">
        <v>45047</v>
      </c>
      <c r="G17" s="43">
        <v>45412</v>
      </c>
      <c r="H17" s="3" t="s">
        <v>18</v>
      </c>
      <c r="I17" s="2">
        <v>19959</v>
      </c>
      <c r="J17" s="51">
        <v>19959</v>
      </c>
      <c r="K17" s="55" t="s">
        <v>65</v>
      </c>
      <c r="L17" s="1" t="s">
        <v>73</v>
      </c>
      <c r="M17" s="1"/>
      <c r="N17" s="10" t="s">
        <v>23</v>
      </c>
    </row>
    <row r="18" spans="1:14" x14ac:dyDescent="0.35">
      <c r="A18" s="12" t="s">
        <v>103</v>
      </c>
      <c r="B18" s="1" t="s">
        <v>104</v>
      </c>
      <c r="C18" s="1" t="s">
        <v>105</v>
      </c>
      <c r="D18" s="1" t="s">
        <v>72</v>
      </c>
      <c r="E18" s="1" t="s">
        <v>106</v>
      </c>
      <c r="F18" s="3">
        <v>43556</v>
      </c>
      <c r="G18" s="44">
        <v>46112</v>
      </c>
      <c r="H18" s="3">
        <v>46843</v>
      </c>
      <c r="I18" s="2">
        <v>485734</v>
      </c>
      <c r="J18" s="52">
        <v>3753000</v>
      </c>
      <c r="K18" s="58" t="s">
        <v>107</v>
      </c>
      <c r="L18" s="15" t="s">
        <v>108</v>
      </c>
      <c r="M18" s="1" t="s">
        <v>109</v>
      </c>
      <c r="N18" s="10" t="s">
        <v>23</v>
      </c>
    </row>
    <row r="19" spans="1:14" x14ac:dyDescent="0.35">
      <c r="A19" s="12" t="s">
        <v>110</v>
      </c>
      <c r="B19" s="1" t="s">
        <v>111</v>
      </c>
      <c r="C19" s="1" t="s">
        <v>112</v>
      </c>
      <c r="D19" s="1" t="s">
        <v>72</v>
      </c>
      <c r="E19" s="1" t="s">
        <v>106</v>
      </c>
      <c r="F19" s="3">
        <v>43556</v>
      </c>
      <c r="G19" s="44">
        <v>46112</v>
      </c>
      <c r="H19" s="3">
        <v>46843</v>
      </c>
      <c r="I19" s="2">
        <v>392087</v>
      </c>
      <c r="J19" s="52">
        <v>3005460</v>
      </c>
      <c r="K19" s="58" t="s">
        <v>107</v>
      </c>
      <c r="L19" s="15" t="s">
        <v>108</v>
      </c>
      <c r="M19" s="1" t="s">
        <v>109</v>
      </c>
      <c r="N19" s="10" t="s">
        <v>23</v>
      </c>
    </row>
    <row r="20" spans="1:14" x14ac:dyDescent="0.35">
      <c r="A20" s="12" t="s">
        <v>113</v>
      </c>
      <c r="B20" s="1" t="s">
        <v>114</v>
      </c>
      <c r="C20" s="1" t="s">
        <v>115</v>
      </c>
      <c r="D20" s="1" t="s">
        <v>72</v>
      </c>
      <c r="E20" s="1" t="s">
        <v>18</v>
      </c>
      <c r="F20" s="3">
        <v>43646</v>
      </c>
      <c r="G20" s="44">
        <v>45473</v>
      </c>
      <c r="H20" s="3" t="s">
        <v>116</v>
      </c>
      <c r="I20" s="2">
        <v>10000</v>
      </c>
      <c r="J20" s="52">
        <v>50000</v>
      </c>
      <c r="K20" s="58" t="s">
        <v>31</v>
      </c>
      <c r="L20" s="1" t="s">
        <v>22</v>
      </c>
      <c r="M20" s="1"/>
      <c r="N20" s="10" t="s">
        <v>23</v>
      </c>
    </row>
    <row r="21" spans="1:14" x14ac:dyDescent="0.35">
      <c r="A21" s="12" t="s">
        <v>117</v>
      </c>
      <c r="B21" s="1" t="s">
        <v>118</v>
      </c>
      <c r="C21" s="1" t="s">
        <v>119</v>
      </c>
      <c r="D21" s="1" t="s">
        <v>102</v>
      </c>
      <c r="E21" s="1" t="s">
        <v>120</v>
      </c>
      <c r="F21" s="3">
        <v>43009</v>
      </c>
      <c r="G21" s="43">
        <v>45930</v>
      </c>
      <c r="H21" s="3" t="s">
        <v>18</v>
      </c>
      <c r="I21" s="2">
        <v>1500</v>
      </c>
      <c r="J21" s="51">
        <v>1500</v>
      </c>
      <c r="K21" s="57" t="s">
        <v>36</v>
      </c>
      <c r="L21" s="1" t="s">
        <v>121</v>
      </c>
      <c r="M21" s="1" t="s">
        <v>122</v>
      </c>
      <c r="N21" s="10" t="s">
        <v>23</v>
      </c>
    </row>
    <row r="22" spans="1:14" x14ac:dyDescent="0.35">
      <c r="A22" s="12" t="s">
        <v>123</v>
      </c>
      <c r="B22" s="1" t="s">
        <v>124</v>
      </c>
      <c r="C22" s="1" t="s">
        <v>125</v>
      </c>
      <c r="D22" s="1" t="s">
        <v>72</v>
      </c>
      <c r="E22" s="1" t="s">
        <v>18</v>
      </c>
      <c r="F22" s="3">
        <v>43739</v>
      </c>
      <c r="G22" s="44">
        <v>45565</v>
      </c>
      <c r="H22" s="3" t="s">
        <v>18</v>
      </c>
      <c r="I22" s="2">
        <v>35113</v>
      </c>
      <c r="J22" s="52">
        <v>175565</v>
      </c>
      <c r="K22" s="58" t="s">
        <v>83</v>
      </c>
      <c r="L22" s="36" t="s">
        <v>84</v>
      </c>
      <c r="M22" s="1" t="s">
        <v>122</v>
      </c>
      <c r="N22" s="10" t="s">
        <v>23</v>
      </c>
    </row>
    <row r="23" spans="1:14" x14ac:dyDescent="0.35">
      <c r="A23" s="12" t="s">
        <v>126</v>
      </c>
      <c r="B23" s="1" t="s">
        <v>127</v>
      </c>
      <c r="C23" s="1" t="s">
        <v>128</v>
      </c>
      <c r="D23" s="1" t="s">
        <v>48</v>
      </c>
      <c r="E23" s="3" t="s">
        <v>18</v>
      </c>
      <c r="F23" s="3">
        <v>43780</v>
      </c>
      <c r="G23" s="44">
        <v>44105</v>
      </c>
      <c r="H23" s="3" t="s">
        <v>18</v>
      </c>
      <c r="I23" s="2">
        <v>384</v>
      </c>
      <c r="J23" s="52">
        <v>384</v>
      </c>
      <c r="K23" s="58" t="s">
        <v>129</v>
      </c>
      <c r="L23" s="1" t="s">
        <v>130</v>
      </c>
      <c r="M23" s="1"/>
      <c r="N23" s="10" t="s">
        <v>23</v>
      </c>
    </row>
    <row r="24" spans="1:14" x14ac:dyDescent="0.35">
      <c r="A24" s="12" t="s">
        <v>131</v>
      </c>
      <c r="B24" s="1" t="s">
        <v>132</v>
      </c>
      <c r="C24" s="1" t="s">
        <v>133</v>
      </c>
      <c r="D24" s="1" t="s">
        <v>48</v>
      </c>
      <c r="E24" s="3" t="s">
        <v>18</v>
      </c>
      <c r="F24" s="3">
        <v>43789</v>
      </c>
      <c r="G24" s="44">
        <v>44155</v>
      </c>
      <c r="H24" s="3" t="s">
        <v>18</v>
      </c>
      <c r="I24" s="2">
        <v>740</v>
      </c>
      <c r="J24" s="52">
        <v>740</v>
      </c>
      <c r="K24" s="58" t="s">
        <v>129</v>
      </c>
      <c r="L24" s="1" t="s">
        <v>130</v>
      </c>
      <c r="M24" s="1"/>
      <c r="N24" s="10" t="s">
        <v>23</v>
      </c>
    </row>
    <row r="25" spans="1:14" x14ac:dyDescent="0.35">
      <c r="A25" s="12" t="s">
        <v>134</v>
      </c>
      <c r="B25" s="1" t="s">
        <v>135</v>
      </c>
      <c r="C25" s="1" t="s">
        <v>136</v>
      </c>
      <c r="D25" s="1" t="s">
        <v>137</v>
      </c>
      <c r="E25" s="1" t="s">
        <v>29</v>
      </c>
      <c r="F25" s="3">
        <v>43800</v>
      </c>
      <c r="G25" s="43">
        <v>44530</v>
      </c>
      <c r="H25" s="3">
        <v>45260</v>
      </c>
      <c r="I25" s="2">
        <v>12600</v>
      </c>
      <c r="J25" s="51">
        <v>50400</v>
      </c>
      <c r="K25" s="62" t="s">
        <v>138</v>
      </c>
      <c r="L25" s="1" t="s">
        <v>139</v>
      </c>
      <c r="M25" s="1" t="s">
        <v>140</v>
      </c>
      <c r="N25" s="10" t="s">
        <v>23</v>
      </c>
    </row>
    <row r="26" spans="1:14" x14ac:dyDescent="0.35">
      <c r="A26" s="12" t="s">
        <v>141</v>
      </c>
      <c r="B26" s="1" t="s">
        <v>142</v>
      </c>
      <c r="C26" s="1" t="s">
        <v>143</v>
      </c>
      <c r="D26" s="1" t="s">
        <v>41</v>
      </c>
      <c r="E26" s="1" t="s">
        <v>18</v>
      </c>
      <c r="F26" s="3">
        <v>43807</v>
      </c>
      <c r="G26" s="43">
        <v>45268</v>
      </c>
      <c r="H26" s="3">
        <v>45078</v>
      </c>
      <c r="I26" s="2">
        <v>4000</v>
      </c>
      <c r="J26" s="51">
        <v>16000</v>
      </c>
      <c r="K26" s="57" t="s">
        <v>36</v>
      </c>
      <c r="L26" s="1" t="s">
        <v>37</v>
      </c>
      <c r="M26" s="1" t="s">
        <v>52</v>
      </c>
      <c r="N26" s="10" t="s">
        <v>23</v>
      </c>
    </row>
    <row r="27" spans="1:14" x14ac:dyDescent="0.35">
      <c r="A27" s="12" t="s">
        <v>144</v>
      </c>
      <c r="B27" s="1" t="s">
        <v>145</v>
      </c>
      <c r="C27" s="1" t="s">
        <v>146</v>
      </c>
      <c r="D27" s="1" t="s">
        <v>147</v>
      </c>
      <c r="E27" s="1" t="s">
        <v>18</v>
      </c>
      <c r="F27" s="3">
        <v>43952</v>
      </c>
      <c r="G27" s="43">
        <v>44316</v>
      </c>
      <c r="H27" s="3" t="s">
        <v>18</v>
      </c>
      <c r="I27" s="2">
        <v>8889</v>
      </c>
      <c r="J27" s="51">
        <v>8889</v>
      </c>
      <c r="K27" s="57" t="s">
        <v>36</v>
      </c>
      <c r="L27" s="1" t="s">
        <v>37</v>
      </c>
      <c r="M27" s="1" t="s">
        <v>52</v>
      </c>
      <c r="N27" s="10" t="s">
        <v>23</v>
      </c>
    </row>
    <row r="28" spans="1:14" x14ac:dyDescent="0.35">
      <c r="A28" s="12" t="s">
        <v>148</v>
      </c>
      <c r="B28" s="1" t="s">
        <v>149</v>
      </c>
      <c r="C28" s="1" t="s">
        <v>150</v>
      </c>
      <c r="D28" s="1" t="s">
        <v>17</v>
      </c>
      <c r="E28" s="1" t="s">
        <v>18</v>
      </c>
      <c r="F28" s="40">
        <v>43831</v>
      </c>
      <c r="G28" s="43" t="s">
        <v>29</v>
      </c>
      <c r="H28" s="3" t="s">
        <v>49</v>
      </c>
      <c r="I28" s="2">
        <v>2200</v>
      </c>
      <c r="J28" s="51"/>
      <c r="K28" s="57" t="s">
        <v>36</v>
      </c>
      <c r="L28" s="1" t="s">
        <v>121</v>
      </c>
      <c r="M28" s="1" t="s">
        <v>122</v>
      </c>
      <c r="N28" s="10" t="s">
        <v>23</v>
      </c>
    </row>
    <row r="29" spans="1:14" s="4" customFormat="1" x14ac:dyDescent="0.35">
      <c r="A29" s="12" t="s">
        <v>151</v>
      </c>
      <c r="B29" s="1" t="s">
        <v>152</v>
      </c>
      <c r="C29" s="1" t="s">
        <v>153</v>
      </c>
      <c r="D29" s="1" t="s">
        <v>137</v>
      </c>
      <c r="E29" s="1" t="s">
        <v>18</v>
      </c>
      <c r="F29" s="3">
        <v>44652</v>
      </c>
      <c r="G29" s="44">
        <v>45382</v>
      </c>
      <c r="H29" s="3" t="s">
        <v>49</v>
      </c>
      <c r="I29" s="2">
        <v>3500</v>
      </c>
      <c r="J29" s="52">
        <v>7000</v>
      </c>
      <c r="K29" s="58" t="s">
        <v>83</v>
      </c>
      <c r="L29" s="1" t="s">
        <v>84</v>
      </c>
      <c r="M29" s="1" t="s">
        <v>154</v>
      </c>
      <c r="N29" s="10" t="s">
        <v>23</v>
      </c>
    </row>
    <row r="30" spans="1:14" x14ac:dyDescent="0.35">
      <c r="A30" s="12" t="s">
        <v>155</v>
      </c>
      <c r="B30" s="1" t="s">
        <v>156</v>
      </c>
      <c r="C30" s="1" t="s">
        <v>157</v>
      </c>
      <c r="D30" s="1" t="s">
        <v>137</v>
      </c>
      <c r="E30" s="1" t="s">
        <v>18</v>
      </c>
      <c r="F30" s="3">
        <v>44652</v>
      </c>
      <c r="G30" s="44">
        <v>45382</v>
      </c>
      <c r="H30" s="3" t="s">
        <v>49</v>
      </c>
      <c r="I30" s="2">
        <v>2812.5</v>
      </c>
      <c r="J30" s="52">
        <v>5625</v>
      </c>
      <c r="K30" s="58" t="s">
        <v>83</v>
      </c>
      <c r="L30" s="1" t="s">
        <v>84</v>
      </c>
      <c r="M30" s="1"/>
      <c r="N30" s="10" t="s">
        <v>23</v>
      </c>
    </row>
    <row r="31" spans="1:14" x14ac:dyDescent="0.35">
      <c r="A31" s="12" t="s">
        <v>158</v>
      </c>
      <c r="B31" s="1" t="s">
        <v>159</v>
      </c>
      <c r="C31" s="1" t="s">
        <v>160</v>
      </c>
      <c r="D31" s="1" t="s">
        <v>17</v>
      </c>
      <c r="E31" s="1" t="s">
        <v>29</v>
      </c>
      <c r="F31" s="3">
        <v>43922</v>
      </c>
      <c r="G31" s="44">
        <v>46752</v>
      </c>
      <c r="H31" s="3" t="s">
        <v>18</v>
      </c>
      <c r="I31" s="2">
        <v>6000</v>
      </c>
      <c r="J31" s="52"/>
      <c r="K31" s="58" t="s">
        <v>161</v>
      </c>
      <c r="L31" s="1" t="s">
        <v>59</v>
      </c>
      <c r="M31" s="1"/>
      <c r="N31" s="10" t="s">
        <v>23</v>
      </c>
    </row>
    <row r="32" spans="1:14" x14ac:dyDescent="0.35">
      <c r="A32" s="12" t="s">
        <v>162</v>
      </c>
      <c r="B32" s="1" t="s">
        <v>163</v>
      </c>
      <c r="C32" s="1" t="s">
        <v>164</v>
      </c>
      <c r="D32" s="1" t="s">
        <v>94</v>
      </c>
      <c r="E32" s="1" t="s">
        <v>18</v>
      </c>
      <c r="F32" s="3">
        <v>43983</v>
      </c>
      <c r="G32" s="43">
        <v>44712</v>
      </c>
      <c r="H32" s="3">
        <v>45119</v>
      </c>
      <c r="I32" s="2">
        <v>17500</v>
      </c>
      <c r="J32" s="51">
        <v>17500</v>
      </c>
      <c r="K32" s="55" t="s">
        <v>65</v>
      </c>
      <c r="L32" s="1" t="s">
        <v>73</v>
      </c>
      <c r="M32" s="1" t="s">
        <v>140</v>
      </c>
      <c r="N32" s="10" t="s">
        <v>23</v>
      </c>
    </row>
    <row r="33" spans="1:17" x14ac:dyDescent="0.35">
      <c r="A33" s="12" t="s">
        <v>165</v>
      </c>
      <c r="B33" s="1" t="s">
        <v>166</v>
      </c>
      <c r="C33" s="1" t="s">
        <v>167</v>
      </c>
      <c r="D33" s="1" t="s">
        <v>102</v>
      </c>
      <c r="E33" s="1" t="s">
        <v>29</v>
      </c>
      <c r="F33" s="3">
        <v>45139</v>
      </c>
      <c r="G33" s="43">
        <v>45504</v>
      </c>
      <c r="H33" s="3" t="s">
        <v>18</v>
      </c>
      <c r="I33" s="2">
        <v>2359</v>
      </c>
      <c r="J33" s="52">
        <v>2359</v>
      </c>
      <c r="K33" s="58" t="s">
        <v>161</v>
      </c>
      <c r="L33" s="1" t="s">
        <v>59</v>
      </c>
      <c r="M33" s="1" t="s">
        <v>52</v>
      </c>
      <c r="N33" s="10" t="s">
        <v>23</v>
      </c>
    </row>
    <row r="34" spans="1:17" x14ac:dyDescent="0.35">
      <c r="A34" s="12" t="s">
        <v>168</v>
      </c>
      <c r="B34" s="1" t="s">
        <v>169</v>
      </c>
      <c r="C34" s="1" t="s">
        <v>170</v>
      </c>
      <c r="D34" s="1" t="s">
        <v>171</v>
      </c>
      <c r="E34" s="1" t="s">
        <v>18</v>
      </c>
      <c r="F34" s="3">
        <v>44054</v>
      </c>
      <c r="G34" s="43">
        <v>45148</v>
      </c>
      <c r="H34" s="3" t="s">
        <v>18</v>
      </c>
      <c r="I34" s="2">
        <v>12780</v>
      </c>
      <c r="J34" s="51">
        <v>12780</v>
      </c>
      <c r="K34" s="55" t="s">
        <v>65</v>
      </c>
      <c r="L34" s="36" t="s">
        <v>73</v>
      </c>
      <c r="M34" s="1" t="s">
        <v>52</v>
      </c>
      <c r="N34" s="10" t="s">
        <v>23</v>
      </c>
    </row>
    <row r="35" spans="1:17" x14ac:dyDescent="0.35">
      <c r="A35" s="12" t="s">
        <v>172</v>
      </c>
      <c r="B35" s="1" t="s">
        <v>173</v>
      </c>
      <c r="C35" s="1" t="s">
        <v>174</v>
      </c>
      <c r="D35" s="1" t="s">
        <v>102</v>
      </c>
      <c r="E35" s="1" t="s">
        <v>29</v>
      </c>
      <c r="F35" s="3">
        <v>44075</v>
      </c>
      <c r="G35" s="44">
        <v>45657</v>
      </c>
      <c r="H35" s="3" t="s">
        <v>18</v>
      </c>
      <c r="I35" s="2">
        <v>9133.89</v>
      </c>
      <c r="J35" s="52"/>
      <c r="K35" s="58" t="s">
        <v>161</v>
      </c>
      <c r="L35" s="1" t="s">
        <v>59</v>
      </c>
      <c r="M35" s="1" t="s">
        <v>52</v>
      </c>
      <c r="N35" s="10" t="s">
        <v>23</v>
      </c>
    </row>
    <row r="36" spans="1:17" x14ac:dyDescent="0.35">
      <c r="A36" s="12" t="s">
        <v>175</v>
      </c>
      <c r="B36" s="1" t="s">
        <v>176</v>
      </c>
      <c r="C36" s="1" t="s">
        <v>174</v>
      </c>
      <c r="D36" s="1" t="s">
        <v>88</v>
      </c>
      <c r="E36" s="1" t="s">
        <v>29</v>
      </c>
      <c r="F36" s="3">
        <v>44075</v>
      </c>
      <c r="G36" s="44">
        <v>45657</v>
      </c>
      <c r="H36" s="3" t="s">
        <v>18</v>
      </c>
      <c r="I36" s="2">
        <v>25807.74</v>
      </c>
      <c r="J36" s="52"/>
      <c r="K36" s="58" t="s">
        <v>161</v>
      </c>
      <c r="L36" s="1" t="s">
        <v>59</v>
      </c>
      <c r="M36" s="1" t="s">
        <v>52</v>
      </c>
      <c r="N36" s="10" t="s">
        <v>23</v>
      </c>
    </row>
    <row r="37" spans="1:17" x14ac:dyDescent="0.35">
      <c r="A37" s="12" t="s">
        <v>177</v>
      </c>
      <c r="B37" s="1" t="s">
        <v>178</v>
      </c>
      <c r="C37" s="1" t="s">
        <v>179</v>
      </c>
      <c r="D37" s="1" t="s">
        <v>180</v>
      </c>
      <c r="E37" s="1" t="s">
        <v>18</v>
      </c>
      <c r="F37" s="3">
        <v>44105</v>
      </c>
      <c r="G37" s="44">
        <v>45199</v>
      </c>
      <c r="H37" s="3" t="s">
        <v>18</v>
      </c>
      <c r="I37" s="47">
        <v>54198</v>
      </c>
      <c r="J37" s="53">
        <v>162579</v>
      </c>
      <c r="K37" s="58" t="s">
        <v>107</v>
      </c>
      <c r="L37" s="15" t="s">
        <v>108</v>
      </c>
      <c r="M37" s="1" t="s">
        <v>52</v>
      </c>
      <c r="N37" s="10" t="s">
        <v>23</v>
      </c>
    </row>
    <row r="38" spans="1:17" x14ac:dyDescent="0.35">
      <c r="A38" s="12" t="s">
        <v>181</v>
      </c>
      <c r="B38" s="1" t="s">
        <v>182</v>
      </c>
      <c r="C38" s="1" t="s">
        <v>183</v>
      </c>
      <c r="D38" s="1" t="s">
        <v>171</v>
      </c>
      <c r="E38" s="1" t="s">
        <v>184</v>
      </c>
      <c r="F38" s="3">
        <v>44197</v>
      </c>
      <c r="G38" s="44">
        <v>45291</v>
      </c>
      <c r="H38" s="3" t="s">
        <v>18</v>
      </c>
      <c r="I38" s="2">
        <v>30300</v>
      </c>
      <c r="J38" s="52">
        <v>90900</v>
      </c>
      <c r="K38" s="62" t="s">
        <v>36</v>
      </c>
      <c r="L38" s="1" t="s">
        <v>185</v>
      </c>
      <c r="M38" s="1"/>
      <c r="N38" s="10" t="s">
        <v>23</v>
      </c>
      <c r="O38" s="6"/>
      <c r="P38" s="6"/>
      <c r="Q38" s="6"/>
    </row>
    <row r="39" spans="1:17" x14ac:dyDescent="0.35">
      <c r="A39" s="12" t="s">
        <v>186</v>
      </c>
      <c r="B39" s="1" t="s">
        <v>187</v>
      </c>
      <c r="C39" s="1" t="s">
        <v>188</v>
      </c>
      <c r="D39" s="1" t="s">
        <v>189</v>
      </c>
      <c r="E39" s="1" t="s">
        <v>29</v>
      </c>
      <c r="F39" s="3">
        <v>43640</v>
      </c>
      <c r="G39" s="44" t="s">
        <v>29</v>
      </c>
      <c r="H39" s="3" t="s">
        <v>18</v>
      </c>
      <c r="I39" s="2"/>
      <c r="J39" s="52"/>
      <c r="K39" s="62" t="s">
        <v>161</v>
      </c>
      <c r="L39" s="1" t="s">
        <v>59</v>
      </c>
      <c r="M39" s="1" t="s">
        <v>52</v>
      </c>
      <c r="N39" s="10" t="s">
        <v>23</v>
      </c>
      <c r="O39" s="6"/>
      <c r="P39" s="6"/>
      <c r="Q39" s="6"/>
    </row>
    <row r="40" spans="1:17" x14ac:dyDescent="0.35">
      <c r="A40" s="12" t="s">
        <v>190</v>
      </c>
      <c r="B40" s="1" t="s">
        <v>191</v>
      </c>
      <c r="C40" s="1" t="s">
        <v>192</v>
      </c>
      <c r="D40" s="1" t="s">
        <v>193</v>
      </c>
      <c r="E40" s="1" t="s">
        <v>18</v>
      </c>
      <c r="F40" s="3" t="s">
        <v>194</v>
      </c>
      <c r="G40" s="44" t="s">
        <v>195</v>
      </c>
      <c r="H40" s="3" t="s">
        <v>196</v>
      </c>
      <c r="I40" s="2">
        <v>2000</v>
      </c>
      <c r="J40" s="52">
        <v>7000</v>
      </c>
      <c r="K40" s="55" t="s">
        <v>65</v>
      </c>
      <c r="L40" s="1" t="s">
        <v>73</v>
      </c>
      <c r="M40" s="1" t="s">
        <v>52</v>
      </c>
      <c r="N40" s="10" t="s">
        <v>23</v>
      </c>
      <c r="O40" s="6"/>
      <c r="P40" s="6"/>
      <c r="Q40" s="6"/>
    </row>
    <row r="41" spans="1:17" x14ac:dyDescent="0.35">
      <c r="A41" s="12" t="s">
        <v>197</v>
      </c>
      <c r="B41" s="1" t="s">
        <v>198</v>
      </c>
      <c r="C41" s="1" t="s">
        <v>199</v>
      </c>
      <c r="D41" s="1" t="s">
        <v>200</v>
      </c>
      <c r="E41" s="1" t="s">
        <v>201</v>
      </c>
      <c r="F41" s="3">
        <v>44118</v>
      </c>
      <c r="G41" s="44">
        <v>44847</v>
      </c>
      <c r="H41" s="3">
        <v>45576</v>
      </c>
      <c r="I41" s="2">
        <v>8000</v>
      </c>
      <c r="J41" s="52">
        <v>16000</v>
      </c>
      <c r="K41" s="62" t="s">
        <v>36</v>
      </c>
      <c r="L41" s="1" t="s">
        <v>202</v>
      </c>
      <c r="M41" s="1" t="s">
        <v>52</v>
      </c>
      <c r="N41" s="10" t="s">
        <v>23</v>
      </c>
      <c r="O41" s="6"/>
      <c r="P41" s="6"/>
      <c r="Q41" s="6"/>
    </row>
    <row r="42" spans="1:17" s="8" customFormat="1" x14ac:dyDescent="0.35">
      <c r="A42" s="12" t="s">
        <v>203</v>
      </c>
      <c r="B42" s="1" t="s">
        <v>204</v>
      </c>
      <c r="C42" s="1" t="s">
        <v>205</v>
      </c>
      <c r="D42" s="1" t="s">
        <v>171</v>
      </c>
      <c r="E42" s="1" t="s">
        <v>137</v>
      </c>
      <c r="F42" s="3">
        <v>44409</v>
      </c>
      <c r="G42" s="44">
        <v>45504</v>
      </c>
      <c r="H42" s="3">
        <v>46234</v>
      </c>
      <c r="I42" s="2">
        <v>40000</v>
      </c>
      <c r="J42" s="52">
        <v>200000</v>
      </c>
      <c r="K42" s="62" t="s">
        <v>50</v>
      </c>
      <c r="L42" s="1" t="s">
        <v>51</v>
      </c>
      <c r="M42" s="1" t="s">
        <v>140</v>
      </c>
      <c r="N42" s="10" t="s">
        <v>23</v>
      </c>
      <c r="O42" s="7"/>
      <c r="P42" s="7"/>
      <c r="Q42" s="7"/>
    </row>
    <row r="43" spans="1:17" s="4" customFormat="1" x14ac:dyDescent="0.35">
      <c r="A43" s="12" t="s">
        <v>206</v>
      </c>
      <c r="B43" s="1" t="s">
        <v>207</v>
      </c>
      <c r="C43" s="1" t="s">
        <v>208</v>
      </c>
      <c r="D43" s="1" t="s">
        <v>137</v>
      </c>
      <c r="E43" s="1" t="s">
        <v>18</v>
      </c>
      <c r="F43" s="3">
        <v>44537</v>
      </c>
      <c r="G43" s="43">
        <v>45266</v>
      </c>
      <c r="H43" s="3" t="s">
        <v>18</v>
      </c>
      <c r="I43" s="2">
        <v>108000</v>
      </c>
      <c r="J43" s="51">
        <v>108000</v>
      </c>
      <c r="K43" s="59" t="s">
        <v>107</v>
      </c>
      <c r="L43" s="15" t="s">
        <v>108</v>
      </c>
      <c r="M43" s="1" t="s">
        <v>209</v>
      </c>
      <c r="N43" s="10" t="s">
        <v>23</v>
      </c>
      <c r="O43" s="9"/>
      <c r="P43" s="9"/>
      <c r="Q43" s="9"/>
    </row>
    <row r="44" spans="1:17" x14ac:dyDescent="0.35">
      <c r="A44" s="12" t="s">
        <v>210</v>
      </c>
      <c r="B44" s="1" t="s">
        <v>211</v>
      </c>
      <c r="C44" s="1" t="s">
        <v>212</v>
      </c>
      <c r="D44" s="1" t="s">
        <v>137</v>
      </c>
      <c r="E44" s="1" t="s">
        <v>18</v>
      </c>
      <c r="F44" s="3">
        <v>44531</v>
      </c>
      <c r="G44" s="43">
        <v>45444</v>
      </c>
      <c r="H44" s="3" t="s">
        <v>18</v>
      </c>
      <c r="I44" s="2">
        <v>90073</v>
      </c>
      <c r="J44" s="51">
        <v>90073</v>
      </c>
      <c r="K44" s="59" t="s">
        <v>213</v>
      </c>
      <c r="L44" s="1" t="s">
        <v>51</v>
      </c>
      <c r="M44" s="1" t="s">
        <v>52</v>
      </c>
      <c r="N44" s="10" t="s">
        <v>23</v>
      </c>
      <c r="O44" s="6"/>
      <c r="P44" s="6"/>
      <c r="Q44" s="6"/>
    </row>
    <row r="45" spans="1:17" x14ac:dyDescent="0.35">
      <c r="A45" s="12" t="s">
        <v>214</v>
      </c>
      <c r="B45" s="1" t="s">
        <v>215</v>
      </c>
      <c r="C45" s="1" t="s">
        <v>216</v>
      </c>
      <c r="D45" s="1" t="s">
        <v>137</v>
      </c>
      <c r="E45" s="1" t="s">
        <v>18</v>
      </c>
      <c r="F45" s="3">
        <v>44493</v>
      </c>
      <c r="G45" s="43">
        <v>45222</v>
      </c>
      <c r="H45" s="3" t="s">
        <v>18</v>
      </c>
      <c r="I45" s="2">
        <v>15000</v>
      </c>
      <c r="J45" s="51">
        <v>15000</v>
      </c>
      <c r="K45" s="59" t="s">
        <v>58</v>
      </c>
      <c r="L45" s="1" t="s">
        <v>59</v>
      </c>
      <c r="M45" s="1" t="s">
        <v>209</v>
      </c>
      <c r="N45" s="10" t="s">
        <v>23</v>
      </c>
      <c r="O45" s="6"/>
      <c r="P45" s="6"/>
      <c r="Q45" s="6"/>
    </row>
    <row r="46" spans="1:17" x14ac:dyDescent="0.35">
      <c r="A46" s="12" t="s">
        <v>217</v>
      </c>
      <c r="B46" s="1" t="s">
        <v>218</v>
      </c>
      <c r="C46" s="1" t="s">
        <v>167</v>
      </c>
      <c r="D46" s="1" t="s">
        <v>102</v>
      </c>
      <c r="E46" s="1" t="s">
        <v>18</v>
      </c>
      <c r="F46" s="3">
        <v>45047</v>
      </c>
      <c r="G46" s="44">
        <v>45412</v>
      </c>
      <c r="H46" s="3" t="s">
        <v>18</v>
      </c>
      <c r="I46" s="2">
        <v>1641</v>
      </c>
      <c r="J46" s="52">
        <v>1641</v>
      </c>
      <c r="K46" s="62" t="s">
        <v>161</v>
      </c>
      <c r="L46" s="1" t="s">
        <v>59</v>
      </c>
      <c r="M46" s="1" t="s">
        <v>122</v>
      </c>
      <c r="N46" s="10" t="s">
        <v>23</v>
      </c>
      <c r="O46" s="6"/>
      <c r="P46" s="6"/>
      <c r="Q46" s="6"/>
    </row>
    <row r="47" spans="1:17" x14ac:dyDescent="0.35">
      <c r="A47" s="12" t="s">
        <v>219</v>
      </c>
      <c r="B47" s="1" t="s">
        <v>220</v>
      </c>
      <c r="C47" s="1" t="s">
        <v>221</v>
      </c>
      <c r="D47" s="1" t="s">
        <v>28</v>
      </c>
      <c r="E47" s="1" t="s">
        <v>18</v>
      </c>
      <c r="F47" s="3">
        <v>44568</v>
      </c>
      <c r="G47" s="44">
        <v>50046</v>
      </c>
      <c r="H47" s="3" t="s">
        <v>18</v>
      </c>
      <c r="I47" s="2" t="s">
        <v>222</v>
      </c>
      <c r="J47" s="52" t="s">
        <v>222</v>
      </c>
      <c r="K47" s="62" t="s">
        <v>161</v>
      </c>
      <c r="L47" s="1" t="s">
        <v>59</v>
      </c>
      <c r="M47" s="1" t="s">
        <v>140</v>
      </c>
      <c r="N47" s="10" t="s">
        <v>23</v>
      </c>
      <c r="O47" s="6"/>
      <c r="P47" s="6"/>
      <c r="Q47" s="6"/>
    </row>
    <row r="48" spans="1:17" x14ac:dyDescent="0.35">
      <c r="A48" s="12" t="s">
        <v>223</v>
      </c>
      <c r="B48" s="1" t="s">
        <v>224</v>
      </c>
      <c r="C48" s="1" t="s">
        <v>225</v>
      </c>
      <c r="D48" s="1" t="s">
        <v>171</v>
      </c>
      <c r="E48" s="39" t="s">
        <v>94</v>
      </c>
      <c r="F48" s="3">
        <v>44652</v>
      </c>
      <c r="G48" s="43">
        <v>45747</v>
      </c>
      <c r="H48" s="3">
        <v>46477</v>
      </c>
      <c r="I48" s="2" t="s">
        <v>222</v>
      </c>
      <c r="J48" s="51" t="s">
        <v>222</v>
      </c>
      <c r="K48" s="59" t="s">
        <v>161</v>
      </c>
      <c r="L48" s="1" t="s">
        <v>59</v>
      </c>
      <c r="M48" s="1" t="s">
        <v>140</v>
      </c>
      <c r="N48" s="10" t="s">
        <v>23</v>
      </c>
    </row>
    <row r="49" spans="1:17" x14ac:dyDescent="0.35">
      <c r="A49" s="12" t="s">
        <v>226</v>
      </c>
      <c r="B49" s="1" t="s">
        <v>227</v>
      </c>
      <c r="C49" s="1" t="s">
        <v>228</v>
      </c>
      <c r="D49" s="1" t="s">
        <v>137</v>
      </c>
      <c r="E49" s="1" t="s">
        <v>229</v>
      </c>
      <c r="F49" s="3">
        <v>44713</v>
      </c>
      <c r="G49" s="43">
        <v>45443</v>
      </c>
      <c r="H49" s="3">
        <v>46173</v>
      </c>
      <c r="I49" s="2">
        <v>10750</v>
      </c>
      <c r="J49" s="51">
        <v>43000</v>
      </c>
      <c r="K49" s="59" t="s">
        <v>213</v>
      </c>
      <c r="L49" s="1" t="s">
        <v>51</v>
      </c>
      <c r="M49" s="1" t="s">
        <v>140</v>
      </c>
      <c r="N49" s="10" t="s">
        <v>23</v>
      </c>
    </row>
    <row r="50" spans="1:17" x14ac:dyDescent="0.35">
      <c r="A50" s="12" t="s">
        <v>230</v>
      </c>
      <c r="B50" s="1" t="s">
        <v>231</v>
      </c>
      <c r="C50" s="1" t="s">
        <v>232</v>
      </c>
      <c r="D50" s="1" t="s">
        <v>171</v>
      </c>
      <c r="E50" s="1" t="s">
        <v>233</v>
      </c>
      <c r="F50" s="3">
        <v>44713</v>
      </c>
      <c r="G50" s="43">
        <v>45807</v>
      </c>
      <c r="H50" s="3">
        <v>47998</v>
      </c>
      <c r="I50" s="2">
        <v>185000</v>
      </c>
      <c r="J50" s="51">
        <v>1665000</v>
      </c>
      <c r="K50" s="59" t="s">
        <v>234</v>
      </c>
      <c r="L50" s="1" t="s">
        <v>235</v>
      </c>
      <c r="M50" s="1" t="s">
        <v>109</v>
      </c>
      <c r="N50" s="10" t="s">
        <v>23</v>
      </c>
    </row>
    <row r="51" spans="1:17" x14ac:dyDescent="0.35">
      <c r="A51" s="12" t="s">
        <v>236</v>
      </c>
      <c r="B51" s="1" t="s">
        <v>237</v>
      </c>
      <c r="C51" s="1" t="s">
        <v>238</v>
      </c>
      <c r="D51" s="1" t="s">
        <v>137</v>
      </c>
      <c r="E51" s="1" t="s">
        <v>18</v>
      </c>
      <c r="F51" s="3">
        <v>44409</v>
      </c>
      <c r="G51" s="44">
        <v>45138</v>
      </c>
      <c r="H51" s="3" t="s">
        <v>18</v>
      </c>
      <c r="I51" s="2">
        <v>1200000</v>
      </c>
      <c r="J51" s="52">
        <v>2400000</v>
      </c>
      <c r="K51" s="58" t="s">
        <v>83</v>
      </c>
      <c r="L51" s="1" t="s">
        <v>84</v>
      </c>
      <c r="M51" s="1" t="s">
        <v>140</v>
      </c>
      <c r="N51" s="10" t="s">
        <v>23</v>
      </c>
    </row>
    <row r="52" spans="1:17" x14ac:dyDescent="0.35">
      <c r="A52" s="12" t="s">
        <v>239</v>
      </c>
      <c r="B52" s="1" t="s">
        <v>240</v>
      </c>
      <c r="C52" s="1" t="s">
        <v>241</v>
      </c>
      <c r="D52" s="1" t="s">
        <v>242</v>
      </c>
      <c r="E52" s="1" t="s">
        <v>18</v>
      </c>
      <c r="F52" s="3">
        <v>44697</v>
      </c>
      <c r="G52" s="44">
        <v>44834</v>
      </c>
      <c r="H52" s="3" t="s">
        <v>18</v>
      </c>
      <c r="I52" s="2">
        <v>39931</v>
      </c>
      <c r="J52" s="52">
        <v>39931</v>
      </c>
      <c r="K52" s="60" t="s">
        <v>243</v>
      </c>
      <c r="L52" s="1" t="s">
        <v>235</v>
      </c>
      <c r="M52" s="1" t="s">
        <v>209</v>
      </c>
      <c r="N52" s="10" t="s">
        <v>75</v>
      </c>
    </row>
    <row r="53" spans="1:17" s="4" customFormat="1" x14ac:dyDescent="0.35">
      <c r="A53" s="12" t="s">
        <v>244</v>
      </c>
      <c r="B53" s="1" t="s">
        <v>245</v>
      </c>
      <c r="C53" s="1" t="s">
        <v>246</v>
      </c>
      <c r="D53" s="1" t="s">
        <v>137</v>
      </c>
      <c r="E53" s="1" t="s">
        <v>18</v>
      </c>
      <c r="F53" s="3">
        <v>44743</v>
      </c>
      <c r="G53" s="44">
        <v>45473</v>
      </c>
      <c r="H53" s="3" t="s">
        <v>18</v>
      </c>
      <c r="I53" s="2">
        <v>30000</v>
      </c>
      <c r="J53" s="52">
        <v>60000</v>
      </c>
      <c r="K53" s="60" t="s">
        <v>243</v>
      </c>
      <c r="L53" s="1" t="s">
        <v>235</v>
      </c>
      <c r="M53" s="1" t="s">
        <v>209</v>
      </c>
      <c r="N53" s="10" t="s">
        <v>23</v>
      </c>
    </row>
    <row r="54" spans="1:17" x14ac:dyDescent="0.35">
      <c r="A54" s="12" t="s">
        <v>247</v>
      </c>
      <c r="B54" s="1" t="s">
        <v>248</v>
      </c>
      <c r="C54" s="1" t="s">
        <v>249</v>
      </c>
      <c r="D54" s="1" t="s">
        <v>137</v>
      </c>
      <c r="E54" s="39" t="s">
        <v>94</v>
      </c>
      <c r="F54" s="3">
        <v>44758</v>
      </c>
      <c r="G54" s="44">
        <v>45489</v>
      </c>
      <c r="H54" s="3">
        <v>46219</v>
      </c>
      <c r="I54" s="2">
        <v>57000</v>
      </c>
      <c r="J54" s="52">
        <v>325480</v>
      </c>
      <c r="K54" s="55" t="s">
        <v>65</v>
      </c>
      <c r="L54" s="1" t="s">
        <v>73</v>
      </c>
      <c r="M54" s="1" t="s">
        <v>140</v>
      </c>
      <c r="N54" s="10" t="s">
        <v>23</v>
      </c>
    </row>
    <row r="55" spans="1:17" x14ac:dyDescent="0.35">
      <c r="A55" s="12" t="s">
        <v>250</v>
      </c>
      <c r="B55" s="1" t="s">
        <v>251</v>
      </c>
      <c r="C55" s="1" t="s">
        <v>252</v>
      </c>
      <c r="D55" s="1" t="s">
        <v>102</v>
      </c>
      <c r="E55" s="1" t="s">
        <v>18</v>
      </c>
      <c r="F55" s="3">
        <v>44388</v>
      </c>
      <c r="G55" s="44">
        <v>45454</v>
      </c>
      <c r="H55" s="3"/>
      <c r="I55" s="2">
        <v>14025</v>
      </c>
      <c r="J55" s="52" t="s">
        <v>253</v>
      </c>
      <c r="K55" s="55" t="s">
        <v>65</v>
      </c>
      <c r="L55" s="1" t="s">
        <v>73</v>
      </c>
      <c r="M55" s="1" t="s">
        <v>52</v>
      </c>
      <c r="N55" s="10" t="s">
        <v>23</v>
      </c>
    </row>
    <row r="56" spans="1:17" x14ac:dyDescent="0.35">
      <c r="A56" s="12" t="s">
        <v>254</v>
      </c>
      <c r="B56" s="1" t="s">
        <v>255</v>
      </c>
      <c r="C56" s="1" t="s">
        <v>256</v>
      </c>
      <c r="D56" s="1" t="s">
        <v>171</v>
      </c>
      <c r="E56" s="1" t="s">
        <v>88</v>
      </c>
      <c r="F56" s="3">
        <v>44648</v>
      </c>
      <c r="G56" s="44">
        <v>45743</v>
      </c>
      <c r="H56" s="3">
        <v>46108</v>
      </c>
      <c r="I56" s="2">
        <v>168122</v>
      </c>
      <c r="J56" s="52">
        <v>504366</v>
      </c>
      <c r="K56" s="55" t="s">
        <v>65</v>
      </c>
      <c r="L56" s="1" t="s">
        <v>73</v>
      </c>
      <c r="M56" s="1" t="s">
        <v>140</v>
      </c>
      <c r="N56" s="10" t="s">
        <v>23</v>
      </c>
    </row>
    <row r="57" spans="1:17" x14ac:dyDescent="0.35">
      <c r="A57" s="12" t="s">
        <v>257</v>
      </c>
      <c r="B57" s="1" t="s">
        <v>259</v>
      </c>
      <c r="C57" s="1" t="s">
        <v>260</v>
      </c>
      <c r="D57" s="1" t="s">
        <v>258</v>
      </c>
      <c r="E57" s="1" t="s">
        <v>258</v>
      </c>
      <c r="F57" s="3" t="s">
        <v>258</v>
      </c>
      <c r="G57" s="44" t="s">
        <v>258</v>
      </c>
      <c r="H57" s="3" t="s">
        <v>258</v>
      </c>
      <c r="I57" s="2">
        <v>8000</v>
      </c>
      <c r="J57" s="52" t="s">
        <v>258</v>
      </c>
      <c r="K57" s="55" t="s">
        <v>65</v>
      </c>
      <c r="L57" s="1" t="s">
        <v>73</v>
      </c>
      <c r="M57" s="1" t="s">
        <v>52</v>
      </c>
      <c r="N57" s="10" t="s">
        <v>23</v>
      </c>
      <c r="O57" s="6"/>
      <c r="P57" s="6"/>
      <c r="Q57" s="6"/>
    </row>
    <row r="58" spans="1:17" x14ac:dyDescent="0.35">
      <c r="A58" s="12" t="s">
        <v>261</v>
      </c>
      <c r="B58" s="1" t="s">
        <v>262</v>
      </c>
      <c r="C58" s="1" t="s">
        <v>260</v>
      </c>
      <c r="D58" s="1" t="s">
        <v>258</v>
      </c>
      <c r="E58" s="1" t="s">
        <v>258</v>
      </c>
      <c r="F58" s="3" t="s">
        <v>258</v>
      </c>
      <c r="G58" s="44" t="s">
        <v>258</v>
      </c>
      <c r="H58" s="3">
        <v>44422</v>
      </c>
      <c r="I58" s="2">
        <v>28000</v>
      </c>
      <c r="J58" s="52" t="s">
        <v>258</v>
      </c>
      <c r="K58" s="55" t="s">
        <v>65</v>
      </c>
      <c r="L58" s="1" t="s">
        <v>73</v>
      </c>
      <c r="M58" s="1" t="s">
        <v>52</v>
      </c>
      <c r="N58" s="10" t="s">
        <v>23</v>
      </c>
    </row>
    <row r="59" spans="1:17" x14ac:dyDescent="0.35">
      <c r="A59" s="12" t="s">
        <v>263</v>
      </c>
      <c r="B59" s="1" t="s">
        <v>264</v>
      </c>
      <c r="C59" s="1" t="s">
        <v>265</v>
      </c>
      <c r="D59" s="1" t="s">
        <v>258</v>
      </c>
      <c r="E59" s="1" t="s">
        <v>258</v>
      </c>
      <c r="F59" s="3" t="s">
        <v>258</v>
      </c>
      <c r="G59" s="44" t="s">
        <v>258</v>
      </c>
      <c r="H59" s="3" t="s">
        <v>258</v>
      </c>
      <c r="I59" s="2">
        <v>8000</v>
      </c>
      <c r="J59" s="52" t="s">
        <v>258</v>
      </c>
      <c r="K59" s="55" t="s">
        <v>65</v>
      </c>
      <c r="L59" s="1" t="s">
        <v>73</v>
      </c>
      <c r="M59" s="1" t="s">
        <v>52</v>
      </c>
      <c r="N59" s="10" t="s">
        <v>23</v>
      </c>
    </row>
    <row r="60" spans="1:17" s="4" customFormat="1" x14ac:dyDescent="0.35">
      <c r="A60" s="12" t="s">
        <v>266</v>
      </c>
      <c r="B60" s="1" t="s">
        <v>267</v>
      </c>
      <c r="C60" s="1" t="s">
        <v>268</v>
      </c>
      <c r="D60" s="1" t="s">
        <v>64</v>
      </c>
      <c r="E60" s="1" t="s">
        <v>72</v>
      </c>
      <c r="F60" s="3">
        <v>44570</v>
      </c>
      <c r="G60" s="44">
        <v>48222</v>
      </c>
      <c r="H60" s="3">
        <v>50048</v>
      </c>
      <c r="I60" s="2" t="s">
        <v>269</v>
      </c>
      <c r="J60" s="52" t="s">
        <v>270</v>
      </c>
      <c r="K60" s="60" t="s">
        <v>243</v>
      </c>
      <c r="L60" s="36" t="s">
        <v>235</v>
      </c>
      <c r="M60" s="1" t="s">
        <v>271</v>
      </c>
      <c r="N60" s="10" t="s">
        <v>23</v>
      </c>
    </row>
    <row r="61" spans="1:17" s="4" customFormat="1" x14ac:dyDescent="0.35">
      <c r="A61" s="12" t="s">
        <v>272</v>
      </c>
      <c r="B61" s="1" t="s">
        <v>273</v>
      </c>
      <c r="C61" s="1" t="s">
        <v>228</v>
      </c>
      <c r="D61" s="1" t="s">
        <v>72</v>
      </c>
      <c r="E61" s="1" t="s">
        <v>274</v>
      </c>
      <c r="F61" s="3">
        <v>44469</v>
      </c>
      <c r="G61" s="44">
        <v>46294</v>
      </c>
      <c r="H61" s="3">
        <v>46691</v>
      </c>
      <c r="I61" s="2">
        <v>30825</v>
      </c>
      <c r="J61" s="52">
        <v>187625</v>
      </c>
      <c r="K61" s="57" t="s">
        <v>36</v>
      </c>
      <c r="L61" s="1" t="s">
        <v>121</v>
      </c>
      <c r="M61" s="1" t="s">
        <v>140</v>
      </c>
      <c r="N61" s="10" t="s">
        <v>23</v>
      </c>
    </row>
    <row r="62" spans="1:17" s="4" customFormat="1" x14ac:dyDescent="0.35">
      <c r="A62" s="12" t="s">
        <v>275</v>
      </c>
      <c r="B62" s="1" t="s">
        <v>276</v>
      </c>
      <c r="C62" s="1" t="s">
        <v>228</v>
      </c>
      <c r="D62" s="1" t="s">
        <v>72</v>
      </c>
      <c r="E62" s="1" t="s">
        <v>137</v>
      </c>
      <c r="F62" s="3">
        <v>44805</v>
      </c>
      <c r="G62" s="44">
        <v>46630</v>
      </c>
      <c r="H62" s="3">
        <v>47361</v>
      </c>
      <c r="I62" s="2">
        <v>119000</v>
      </c>
      <c r="J62" s="52">
        <v>151184</v>
      </c>
      <c r="K62" s="57" t="s">
        <v>36</v>
      </c>
      <c r="L62" s="1" t="s">
        <v>121</v>
      </c>
      <c r="M62" s="1" t="s">
        <v>140</v>
      </c>
      <c r="N62" s="10" t="s">
        <v>23</v>
      </c>
    </row>
    <row r="63" spans="1:17" s="4" customFormat="1" x14ac:dyDescent="0.35">
      <c r="A63" s="12" t="s">
        <v>277</v>
      </c>
      <c r="B63" s="1" t="s">
        <v>278</v>
      </c>
      <c r="C63" s="1" t="s">
        <v>279</v>
      </c>
      <c r="D63" s="1" t="s">
        <v>137</v>
      </c>
      <c r="E63" s="1" t="s">
        <v>102</v>
      </c>
      <c r="F63" s="3">
        <v>45017</v>
      </c>
      <c r="G63" s="44">
        <v>45747</v>
      </c>
      <c r="H63" s="3">
        <v>46112</v>
      </c>
      <c r="I63" s="2">
        <v>17250</v>
      </c>
      <c r="J63" s="52">
        <f>SUM(I63*3)</f>
        <v>51750</v>
      </c>
      <c r="K63" s="62" t="s">
        <v>161</v>
      </c>
      <c r="L63" s="1" t="s">
        <v>59</v>
      </c>
      <c r="M63" s="1" t="s">
        <v>140</v>
      </c>
      <c r="N63" s="10" t="s">
        <v>23</v>
      </c>
    </row>
    <row r="64" spans="1:17" s="4" customFormat="1" x14ac:dyDescent="0.35">
      <c r="A64" s="12" t="s">
        <v>280</v>
      </c>
      <c r="B64" s="1" t="s">
        <v>281</v>
      </c>
      <c r="C64" s="1" t="s">
        <v>282</v>
      </c>
      <c r="D64" s="1" t="s">
        <v>72</v>
      </c>
      <c r="E64" s="1" t="s">
        <v>18</v>
      </c>
      <c r="F64" s="3">
        <v>43952</v>
      </c>
      <c r="G64" s="44">
        <v>45777</v>
      </c>
      <c r="H64" s="3" t="s">
        <v>18</v>
      </c>
      <c r="I64" s="2">
        <v>11500</v>
      </c>
      <c r="J64" s="52">
        <f>SUM(I64*5)</f>
        <v>57500</v>
      </c>
      <c r="K64" s="33" t="s">
        <v>283</v>
      </c>
      <c r="L64" s="15" t="s">
        <v>284</v>
      </c>
      <c r="M64" s="1" t="s">
        <v>52</v>
      </c>
      <c r="N64" s="10" t="s">
        <v>23</v>
      </c>
    </row>
    <row r="65" spans="1:14" s="4" customFormat="1" x14ac:dyDescent="0.35">
      <c r="A65" s="12" t="s">
        <v>285</v>
      </c>
      <c r="B65" s="1" t="s">
        <v>286</v>
      </c>
      <c r="C65" s="1" t="s">
        <v>287</v>
      </c>
      <c r="D65" s="1" t="s">
        <v>171</v>
      </c>
      <c r="E65" s="1" t="s">
        <v>18</v>
      </c>
      <c r="F65" s="3">
        <v>44805</v>
      </c>
      <c r="G65" s="44">
        <v>45900</v>
      </c>
      <c r="H65" s="3" t="s">
        <v>18</v>
      </c>
      <c r="I65" s="2">
        <v>17500</v>
      </c>
      <c r="J65" s="52">
        <v>52500</v>
      </c>
      <c r="K65" s="57" t="s">
        <v>36</v>
      </c>
      <c r="L65" s="1" t="s">
        <v>121</v>
      </c>
      <c r="M65" s="1" t="s">
        <v>209</v>
      </c>
      <c r="N65" s="10" t="s">
        <v>23</v>
      </c>
    </row>
    <row r="66" spans="1:14" s="4" customFormat="1" x14ac:dyDescent="0.35">
      <c r="A66" s="12" t="s">
        <v>288</v>
      </c>
      <c r="B66" s="1" t="s">
        <v>289</v>
      </c>
      <c r="C66" s="1" t="s">
        <v>290</v>
      </c>
      <c r="D66" s="1" t="s">
        <v>137</v>
      </c>
      <c r="E66" s="1" t="s">
        <v>137</v>
      </c>
      <c r="F66" s="3">
        <v>44317</v>
      </c>
      <c r="G66" s="44">
        <v>45046</v>
      </c>
      <c r="H66" s="3">
        <v>45777</v>
      </c>
      <c r="I66" s="2">
        <v>33000</v>
      </c>
      <c r="J66" s="52">
        <v>138040</v>
      </c>
      <c r="K66" s="55" t="s">
        <v>65</v>
      </c>
      <c r="L66" s="1" t="s">
        <v>51</v>
      </c>
      <c r="M66" s="1" t="s">
        <v>209</v>
      </c>
      <c r="N66" s="10" t="s">
        <v>23</v>
      </c>
    </row>
    <row r="67" spans="1:14" s="4" customFormat="1" x14ac:dyDescent="0.35">
      <c r="A67" s="12" t="s">
        <v>291</v>
      </c>
      <c r="B67" s="1" t="s">
        <v>292</v>
      </c>
      <c r="C67" s="1" t="s">
        <v>293</v>
      </c>
      <c r="D67" s="1" t="s">
        <v>171</v>
      </c>
      <c r="E67" s="1" t="s">
        <v>18</v>
      </c>
      <c r="F67" s="3">
        <v>44914</v>
      </c>
      <c r="G67" s="44">
        <v>46009</v>
      </c>
      <c r="H67" s="3" t="s">
        <v>49</v>
      </c>
      <c r="I67" s="2">
        <v>7500</v>
      </c>
      <c r="J67" s="52">
        <v>22500</v>
      </c>
      <c r="K67" s="62" t="s">
        <v>58</v>
      </c>
      <c r="L67" s="1" t="s">
        <v>59</v>
      </c>
      <c r="M67" s="1" t="s">
        <v>109</v>
      </c>
      <c r="N67" s="10" t="s">
        <v>23</v>
      </c>
    </row>
    <row r="68" spans="1:14" s="4" customFormat="1" x14ac:dyDescent="0.35">
      <c r="A68" s="12" t="s">
        <v>294</v>
      </c>
      <c r="B68" s="1" t="s">
        <v>295</v>
      </c>
      <c r="C68" s="1" t="s">
        <v>296</v>
      </c>
      <c r="D68" s="1" t="s">
        <v>102</v>
      </c>
      <c r="E68" s="1" t="s">
        <v>137</v>
      </c>
      <c r="F68" s="3">
        <v>44896</v>
      </c>
      <c r="G68" s="44">
        <v>45260</v>
      </c>
      <c r="H68" s="3">
        <v>45991</v>
      </c>
      <c r="I68" s="2">
        <v>5839</v>
      </c>
      <c r="J68" s="52">
        <v>17517</v>
      </c>
      <c r="K68" s="55" t="s">
        <v>297</v>
      </c>
      <c r="L68" s="1" t="s">
        <v>298</v>
      </c>
      <c r="M68" s="1" t="s">
        <v>140</v>
      </c>
      <c r="N68" s="10" t="s">
        <v>23</v>
      </c>
    </row>
    <row r="69" spans="1:14" s="4" customFormat="1" x14ac:dyDescent="0.35">
      <c r="A69" s="12" t="s">
        <v>299</v>
      </c>
      <c r="B69" s="1" t="s">
        <v>300</v>
      </c>
      <c r="C69" s="1" t="s">
        <v>301</v>
      </c>
      <c r="D69" s="1" t="s">
        <v>102</v>
      </c>
      <c r="E69" s="1" t="s">
        <v>18</v>
      </c>
      <c r="F69" s="3">
        <v>44896</v>
      </c>
      <c r="G69" s="44">
        <v>45626</v>
      </c>
      <c r="H69" s="3" t="s">
        <v>18</v>
      </c>
      <c r="I69" s="2">
        <v>10380</v>
      </c>
      <c r="J69" s="52">
        <v>20000</v>
      </c>
      <c r="K69" s="58" t="s">
        <v>302</v>
      </c>
      <c r="L69" s="15" t="s">
        <v>108</v>
      </c>
      <c r="M69" s="1" t="s">
        <v>52</v>
      </c>
      <c r="N69" s="10" t="s">
        <v>23</v>
      </c>
    </row>
    <row r="70" spans="1:14" s="4" customFormat="1" x14ac:dyDescent="0.35">
      <c r="A70" s="12" t="s">
        <v>303</v>
      </c>
      <c r="B70" s="1" t="s">
        <v>304</v>
      </c>
      <c r="C70" s="1" t="s">
        <v>305</v>
      </c>
      <c r="D70" s="1" t="s">
        <v>72</v>
      </c>
      <c r="E70" s="1" t="s">
        <v>18</v>
      </c>
      <c r="F70" s="3">
        <v>43748</v>
      </c>
      <c r="G70" s="73" t="s">
        <v>306</v>
      </c>
      <c r="H70" s="3" t="s">
        <v>49</v>
      </c>
      <c r="I70" s="2" t="s">
        <v>307</v>
      </c>
      <c r="J70" s="74" t="s">
        <v>308</v>
      </c>
      <c r="K70" s="75" t="s">
        <v>309</v>
      </c>
      <c r="L70" s="1" t="s">
        <v>59</v>
      </c>
      <c r="M70" s="1" t="s">
        <v>52</v>
      </c>
      <c r="N70" s="10" t="s">
        <v>23</v>
      </c>
    </row>
    <row r="71" spans="1:14" s="4" customFormat="1" x14ac:dyDescent="0.35">
      <c r="A71" s="12" t="s">
        <v>310</v>
      </c>
      <c r="B71" s="1" t="s">
        <v>311</v>
      </c>
      <c r="C71" s="1" t="s">
        <v>312</v>
      </c>
      <c r="D71" s="1" t="s">
        <v>72</v>
      </c>
      <c r="E71" s="1" t="s">
        <v>18</v>
      </c>
      <c r="F71" s="3">
        <v>44776</v>
      </c>
      <c r="G71" s="73">
        <v>46601</v>
      </c>
      <c r="H71" s="3" t="s">
        <v>18</v>
      </c>
      <c r="I71" s="2">
        <f>SUM(Table1[[#This Row],[Contract value ]]/3)</f>
        <v>10931.663333333332</v>
      </c>
      <c r="J71" s="74">
        <v>32794.99</v>
      </c>
      <c r="K71" s="75" t="s">
        <v>58</v>
      </c>
      <c r="L71" s="1" t="s">
        <v>59</v>
      </c>
      <c r="M71" s="1" t="s">
        <v>52</v>
      </c>
      <c r="N71" s="10" t="s">
        <v>23</v>
      </c>
    </row>
    <row r="72" spans="1:14" s="4" customFormat="1" x14ac:dyDescent="0.35">
      <c r="A72" s="12" t="s">
        <v>313</v>
      </c>
      <c r="B72" s="1" t="s">
        <v>314</v>
      </c>
      <c r="C72" s="1" t="s">
        <v>315</v>
      </c>
      <c r="D72" s="1" t="s">
        <v>316</v>
      </c>
      <c r="E72" s="1" t="s">
        <v>18</v>
      </c>
      <c r="F72" s="3">
        <v>44986</v>
      </c>
      <c r="G72" s="44">
        <v>45170</v>
      </c>
      <c r="H72" s="3" t="s">
        <v>18</v>
      </c>
      <c r="I72" s="2">
        <v>21060</v>
      </c>
      <c r="J72" s="52">
        <v>21060</v>
      </c>
      <c r="K72" s="60" t="s">
        <v>243</v>
      </c>
      <c r="L72" s="1" t="s">
        <v>235</v>
      </c>
      <c r="M72" s="1" t="s">
        <v>209</v>
      </c>
      <c r="N72" s="10" t="s">
        <v>23</v>
      </c>
    </row>
    <row r="73" spans="1:14" s="4" customFormat="1" x14ac:dyDescent="0.35">
      <c r="A73" s="12" t="s">
        <v>317</v>
      </c>
      <c r="B73" s="1" t="s">
        <v>318</v>
      </c>
      <c r="C73" s="1" t="s">
        <v>319</v>
      </c>
      <c r="D73" s="1" t="s">
        <v>137</v>
      </c>
      <c r="E73" s="1" t="s">
        <v>102</v>
      </c>
      <c r="F73" s="3">
        <v>45047</v>
      </c>
      <c r="G73" s="44">
        <v>45777</v>
      </c>
      <c r="H73" s="3">
        <v>46142</v>
      </c>
      <c r="I73" s="2">
        <v>42000</v>
      </c>
      <c r="J73" s="52">
        <v>84000</v>
      </c>
      <c r="K73" s="60" t="s">
        <v>320</v>
      </c>
      <c r="L73" s="1" t="s">
        <v>59</v>
      </c>
      <c r="M73" s="1" t="s">
        <v>209</v>
      </c>
      <c r="N73" s="10" t="s">
        <v>23</v>
      </c>
    </row>
    <row r="74" spans="1:14" s="4" customFormat="1" x14ac:dyDescent="0.35">
      <c r="A74" s="12" t="s">
        <v>321</v>
      </c>
      <c r="B74" s="1" t="s">
        <v>322</v>
      </c>
      <c r="C74" s="1" t="s">
        <v>323</v>
      </c>
      <c r="D74" s="1" t="s">
        <v>137</v>
      </c>
      <c r="E74" s="1" t="s">
        <v>18</v>
      </c>
      <c r="F74" s="3">
        <v>44960</v>
      </c>
      <c r="G74" s="44">
        <v>45690</v>
      </c>
      <c r="H74" s="3" t="s">
        <v>18</v>
      </c>
      <c r="I74" s="2">
        <v>35000</v>
      </c>
      <c r="J74" s="52">
        <v>70000</v>
      </c>
      <c r="K74" s="60" t="s">
        <v>320</v>
      </c>
      <c r="L74" s="1" t="s">
        <v>59</v>
      </c>
      <c r="M74" s="1" t="s">
        <v>209</v>
      </c>
      <c r="N74" s="10" t="s">
        <v>23</v>
      </c>
    </row>
    <row r="75" spans="1:14" s="4" customFormat="1" x14ac:dyDescent="0.35">
      <c r="A75" s="12" t="s">
        <v>324</v>
      </c>
      <c r="B75" s="1" t="s">
        <v>325</v>
      </c>
      <c r="C75" s="1" t="s">
        <v>326</v>
      </c>
      <c r="D75" s="1" t="s">
        <v>102</v>
      </c>
      <c r="E75" s="1" t="s">
        <v>18</v>
      </c>
      <c r="F75" s="3">
        <v>42801</v>
      </c>
      <c r="G75" s="44">
        <v>45382</v>
      </c>
      <c r="H75" s="3" t="s">
        <v>18</v>
      </c>
      <c r="I75" s="2">
        <v>9260.0400000000009</v>
      </c>
      <c r="J75" s="52">
        <f>SUM(9260*8)</f>
        <v>74080</v>
      </c>
      <c r="K75" s="55" t="s">
        <v>65</v>
      </c>
      <c r="L75" s="1" t="s">
        <v>73</v>
      </c>
      <c r="M75" s="1" t="s">
        <v>122</v>
      </c>
      <c r="N75" s="10" t="s">
        <v>23</v>
      </c>
    </row>
    <row r="76" spans="1:14" s="4" customFormat="1" x14ac:dyDescent="0.35">
      <c r="A76" s="12" t="s">
        <v>327</v>
      </c>
      <c r="B76" s="1" t="s">
        <v>328</v>
      </c>
      <c r="C76" s="1" t="s">
        <v>329</v>
      </c>
      <c r="D76" s="1" t="s">
        <v>330</v>
      </c>
      <c r="E76" s="1" t="s">
        <v>18</v>
      </c>
      <c r="F76" s="3">
        <v>45043</v>
      </c>
      <c r="G76" s="44">
        <v>45196</v>
      </c>
      <c r="H76" s="3" t="s">
        <v>18</v>
      </c>
      <c r="I76" s="2">
        <v>39000</v>
      </c>
      <c r="J76" s="52">
        <v>39000</v>
      </c>
      <c r="K76" s="60" t="s">
        <v>331</v>
      </c>
      <c r="L76" s="1" t="s">
        <v>332</v>
      </c>
      <c r="M76" s="1" t="s">
        <v>209</v>
      </c>
      <c r="N76" s="10" t="s">
        <v>23</v>
      </c>
    </row>
    <row r="77" spans="1:14" s="4" customFormat="1" x14ac:dyDescent="0.35">
      <c r="A77" s="12" t="s">
        <v>333</v>
      </c>
      <c r="B77" s="1" t="s">
        <v>334</v>
      </c>
      <c r="C77" s="1" t="s">
        <v>335</v>
      </c>
      <c r="D77" s="1" t="s">
        <v>137</v>
      </c>
      <c r="E77" s="1" t="s">
        <v>229</v>
      </c>
      <c r="F77" s="3" t="s">
        <v>258</v>
      </c>
      <c r="G77" s="44" t="s">
        <v>336</v>
      </c>
      <c r="H77" s="3">
        <v>45931</v>
      </c>
      <c r="I77" s="2">
        <v>16500</v>
      </c>
      <c r="J77" s="52">
        <v>31500</v>
      </c>
      <c r="K77" s="55" t="s">
        <v>65</v>
      </c>
      <c r="L77" s="1" t="s">
        <v>73</v>
      </c>
      <c r="M77" s="1" t="s">
        <v>52</v>
      </c>
      <c r="N77" s="10" t="s">
        <v>23</v>
      </c>
    </row>
    <row r="78" spans="1:14" s="4" customFormat="1" x14ac:dyDescent="0.35">
      <c r="A78" s="12" t="s">
        <v>337</v>
      </c>
      <c r="B78" s="1" t="s">
        <v>338</v>
      </c>
      <c r="C78" s="1" t="s">
        <v>339</v>
      </c>
      <c r="D78" s="1" t="s">
        <v>137</v>
      </c>
      <c r="E78" s="1" t="s">
        <v>18</v>
      </c>
      <c r="F78" s="3" t="s">
        <v>258</v>
      </c>
      <c r="G78" s="44" t="s">
        <v>20</v>
      </c>
      <c r="H78" s="3" t="s">
        <v>49</v>
      </c>
      <c r="I78" s="2">
        <v>22000</v>
      </c>
      <c r="J78" s="52">
        <v>42433</v>
      </c>
      <c r="K78" s="60" t="s">
        <v>36</v>
      </c>
      <c r="L78" s="1" t="s">
        <v>340</v>
      </c>
      <c r="M78" s="1" t="s">
        <v>52</v>
      </c>
      <c r="N78" s="10" t="s">
        <v>23</v>
      </c>
    </row>
    <row r="79" spans="1:14" s="4" customFormat="1" x14ac:dyDescent="0.35">
      <c r="A79" s="12" t="s">
        <v>341</v>
      </c>
      <c r="B79" s="1" t="s">
        <v>342</v>
      </c>
      <c r="C79" s="1" t="s">
        <v>343</v>
      </c>
      <c r="D79" s="1" t="s">
        <v>94</v>
      </c>
      <c r="E79" s="1" t="s">
        <v>18</v>
      </c>
      <c r="F79" s="3">
        <v>44593</v>
      </c>
      <c r="G79" s="44">
        <v>45322</v>
      </c>
      <c r="H79" s="3">
        <v>45138</v>
      </c>
      <c r="I79" s="2">
        <v>4282</v>
      </c>
      <c r="J79" s="52">
        <v>10000</v>
      </c>
      <c r="K79" s="55" t="s">
        <v>65</v>
      </c>
      <c r="L79" s="1" t="s">
        <v>73</v>
      </c>
      <c r="M79" s="1" t="s">
        <v>52</v>
      </c>
      <c r="N79" s="10" t="s">
        <v>23</v>
      </c>
    </row>
    <row r="80" spans="1:14" s="4" customFormat="1" x14ac:dyDescent="0.35">
      <c r="A80" s="12" t="s">
        <v>344</v>
      </c>
      <c r="B80" s="1" t="s">
        <v>345</v>
      </c>
      <c r="C80" s="1" t="s">
        <v>346</v>
      </c>
      <c r="D80" s="1" t="s">
        <v>171</v>
      </c>
      <c r="E80" s="1" t="s">
        <v>18</v>
      </c>
      <c r="F80" s="3">
        <v>44774</v>
      </c>
      <c r="G80" s="44" t="s">
        <v>18</v>
      </c>
      <c r="H80" s="3">
        <v>45869</v>
      </c>
      <c r="I80" s="2">
        <v>55055</v>
      </c>
      <c r="J80" s="52">
        <v>88425</v>
      </c>
      <c r="K80" s="55" t="s">
        <v>65</v>
      </c>
      <c r="L80" s="1" t="s">
        <v>73</v>
      </c>
      <c r="M80" s="1" t="s">
        <v>52</v>
      </c>
      <c r="N80" s="10" t="s">
        <v>23</v>
      </c>
    </row>
    <row r="81" spans="1:17" s="4" customFormat="1" x14ac:dyDescent="0.35">
      <c r="A81" s="12" t="s">
        <v>347</v>
      </c>
      <c r="B81" s="1" t="s">
        <v>348</v>
      </c>
      <c r="C81" s="1" t="s">
        <v>349</v>
      </c>
      <c r="D81" s="1" t="s">
        <v>350</v>
      </c>
      <c r="E81" s="1" t="s">
        <v>18</v>
      </c>
      <c r="F81" s="3">
        <v>45056</v>
      </c>
      <c r="G81" s="44">
        <v>45138</v>
      </c>
      <c r="H81" s="3" t="s">
        <v>18</v>
      </c>
      <c r="I81" s="2">
        <v>11605</v>
      </c>
      <c r="J81" s="52">
        <v>11605</v>
      </c>
      <c r="K81" s="60" t="s">
        <v>351</v>
      </c>
      <c r="L81" s="1" t="s">
        <v>352</v>
      </c>
      <c r="M81" s="1" t="s">
        <v>209</v>
      </c>
      <c r="N81" s="10" t="s">
        <v>23</v>
      </c>
    </row>
    <row r="82" spans="1:17" s="4" customFormat="1" x14ac:dyDescent="0.35">
      <c r="A82" s="12" t="s">
        <v>353</v>
      </c>
      <c r="B82" s="1" t="s">
        <v>354</v>
      </c>
      <c r="C82" s="1" t="s">
        <v>355</v>
      </c>
      <c r="D82" s="1" t="s">
        <v>356</v>
      </c>
      <c r="E82" s="1" t="s">
        <v>18</v>
      </c>
      <c r="F82" s="3">
        <v>45057</v>
      </c>
      <c r="G82" s="44">
        <v>45100</v>
      </c>
      <c r="H82" s="3">
        <v>45100</v>
      </c>
      <c r="I82" s="2">
        <v>28239.52</v>
      </c>
      <c r="J82" s="52">
        <v>28240</v>
      </c>
      <c r="K82" s="60" t="s">
        <v>107</v>
      </c>
      <c r="L82" s="15" t="s">
        <v>108</v>
      </c>
      <c r="M82" s="1" t="s">
        <v>209</v>
      </c>
      <c r="N82" s="10" t="s">
        <v>23</v>
      </c>
    </row>
    <row r="83" spans="1:17" s="4" customFormat="1" x14ac:dyDescent="0.35">
      <c r="A83" s="12" t="s">
        <v>357</v>
      </c>
      <c r="B83" s="1" t="s">
        <v>358</v>
      </c>
      <c r="C83" s="1" t="s">
        <v>359</v>
      </c>
      <c r="D83" s="1" t="s">
        <v>94</v>
      </c>
      <c r="E83" s="1" t="s">
        <v>18</v>
      </c>
      <c r="F83" s="3" t="s">
        <v>258</v>
      </c>
      <c r="G83" s="44">
        <v>45747</v>
      </c>
      <c r="H83" s="3" t="s">
        <v>49</v>
      </c>
      <c r="I83" s="2">
        <v>238628</v>
      </c>
      <c r="J83" s="52">
        <f>SUM(Table1[[#This Row],[Estimated Annual Value ]]*2)</f>
        <v>477256</v>
      </c>
      <c r="K83" s="60" t="s">
        <v>107</v>
      </c>
      <c r="L83" s="15" t="s">
        <v>108</v>
      </c>
      <c r="M83" s="1" t="s">
        <v>52</v>
      </c>
      <c r="N83" s="10" t="s">
        <v>23</v>
      </c>
    </row>
    <row r="84" spans="1:17" s="4" customFormat="1" x14ac:dyDescent="0.35">
      <c r="A84" s="12" t="s">
        <v>360</v>
      </c>
      <c r="B84" s="1" t="s">
        <v>361</v>
      </c>
      <c r="C84" s="1" t="s">
        <v>359</v>
      </c>
      <c r="D84" s="1" t="s">
        <v>94</v>
      </c>
      <c r="E84" s="1" t="s">
        <v>18</v>
      </c>
      <c r="F84" s="3" t="s">
        <v>258</v>
      </c>
      <c r="G84" s="44">
        <v>45747</v>
      </c>
      <c r="H84" s="3" t="s">
        <v>49</v>
      </c>
      <c r="I84" s="2">
        <v>267088</v>
      </c>
      <c r="J84" s="52">
        <f>SUM(Table1[[#This Row],[Estimated Annual Value ]]*2)</f>
        <v>534176</v>
      </c>
      <c r="K84" s="60" t="s">
        <v>107</v>
      </c>
      <c r="L84" s="15" t="s">
        <v>108</v>
      </c>
      <c r="M84" s="1" t="s">
        <v>52</v>
      </c>
      <c r="N84" s="10" t="s">
        <v>23</v>
      </c>
      <c r="O84" s="9"/>
      <c r="P84" s="9"/>
      <c r="Q84" s="9"/>
    </row>
    <row r="85" spans="1:17" s="4" customFormat="1" x14ac:dyDescent="0.35">
      <c r="A85" s="12" t="s">
        <v>362</v>
      </c>
      <c r="B85" s="1" t="s">
        <v>363</v>
      </c>
      <c r="C85" s="1" t="s">
        <v>364</v>
      </c>
      <c r="D85" s="1" t="s">
        <v>137</v>
      </c>
      <c r="E85" s="1" t="s">
        <v>18</v>
      </c>
      <c r="F85" s="3">
        <v>44652</v>
      </c>
      <c r="G85" s="44">
        <v>45382</v>
      </c>
      <c r="H85" s="3" t="s">
        <v>18</v>
      </c>
      <c r="I85" s="2">
        <v>5500</v>
      </c>
      <c r="J85" s="52">
        <v>11000</v>
      </c>
      <c r="K85" s="60" t="s">
        <v>365</v>
      </c>
      <c r="L85" s="1" t="s">
        <v>235</v>
      </c>
      <c r="M85" s="1" t="s">
        <v>122</v>
      </c>
      <c r="N85" s="10" t="s">
        <v>23</v>
      </c>
      <c r="O85" s="9"/>
      <c r="P85" s="9"/>
      <c r="Q85" s="9"/>
    </row>
    <row r="86" spans="1:17" s="5" customFormat="1" x14ac:dyDescent="0.35">
      <c r="A86" s="12" t="s">
        <v>366</v>
      </c>
      <c r="B86" s="1" t="s">
        <v>367</v>
      </c>
      <c r="C86" s="1" t="s">
        <v>368</v>
      </c>
      <c r="D86" s="1" t="s">
        <v>369</v>
      </c>
      <c r="E86" s="1" t="s">
        <v>64</v>
      </c>
      <c r="F86" s="3">
        <v>42753</v>
      </c>
      <c r="G86" s="44">
        <v>46405</v>
      </c>
      <c r="H86" s="3">
        <v>50058</v>
      </c>
      <c r="I86" s="2">
        <v>950000</v>
      </c>
      <c r="J86" s="52">
        <v>950000</v>
      </c>
      <c r="K86" s="60" t="s">
        <v>43</v>
      </c>
      <c r="L86" s="1" t="s">
        <v>22</v>
      </c>
      <c r="M86" s="1" t="s">
        <v>44</v>
      </c>
      <c r="N86" s="10" t="s">
        <v>23</v>
      </c>
    </row>
    <row r="87" spans="1:17" x14ac:dyDescent="0.35">
      <c r="A87" s="12" t="s">
        <v>370</v>
      </c>
      <c r="B87" s="1" t="s">
        <v>371</v>
      </c>
      <c r="C87" s="1" t="s">
        <v>372</v>
      </c>
      <c r="D87" s="1" t="s">
        <v>64</v>
      </c>
      <c r="E87" s="1" t="s">
        <v>29</v>
      </c>
      <c r="F87" s="3">
        <v>40909</v>
      </c>
      <c r="G87" s="44">
        <v>46022</v>
      </c>
      <c r="H87" s="3" t="s">
        <v>18</v>
      </c>
      <c r="I87" s="2">
        <v>10000</v>
      </c>
      <c r="J87" s="52" t="s">
        <v>258</v>
      </c>
      <c r="K87" s="60" t="s">
        <v>320</v>
      </c>
      <c r="L87" s="1" t="s">
        <v>59</v>
      </c>
      <c r="M87" s="1" t="s">
        <v>52</v>
      </c>
      <c r="N87" s="10" t="s">
        <v>23</v>
      </c>
    </row>
    <row r="88" spans="1:17" x14ac:dyDescent="0.35">
      <c r="A88" s="12" t="s">
        <v>373</v>
      </c>
      <c r="B88" s="1" t="s">
        <v>374</v>
      </c>
      <c r="C88" s="1" t="s">
        <v>375</v>
      </c>
      <c r="D88" s="3" t="s">
        <v>258</v>
      </c>
      <c r="E88" s="3" t="s">
        <v>258</v>
      </c>
      <c r="F88" s="3" t="s">
        <v>258</v>
      </c>
      <c r="G88" s="43" t="s">
        <v>258</v>
      </c>
      <c r="H88" s="3" t="s">
        <v>258</v>
      </c>
      <c r="I88" s="2" t="s">
        <v>258</v>
      </c>
      <c r="J88" s="52" t="s">
        <v>258</v>
      </c>
      <c r="K88" s="61" t="s">
        <v>320</v>
      </c>
      <c r="L88" s="1" t="s">
        <v>59</v>
      </c>
      <c r="M88" s="1" t="s">
        <v>52</v>
      </c>
      <c r="N88" s="10" t="s">
        <v>23</v>
      </c>
    </row>
    <row r="89" spans="1:17" x14ac:dyDescent="0.35">
      <c r="A89" s="12" t="s">
        <v>376</v>
      </c>
      <c r="B89" s="1" t="s">
        <v>377</v>
      </c>
      <c r="C89" s="1" t="s">
        <v>378</v>
      </c>
      <c r="D89" s="1" t="s">
        <v>379</v>
      </c>
      <c r="E89" s="1" t="s">
        <v>380</v>
      </c>
      <c r="F89" s="3">
        <v>44592</v>
      </c>
      <c r="G89" s="44">
        <v>45687</v>
      </c>
      <c r="H89" s="3" t="s">
        <v>380</v>
      </c>
      <c r="I89" s="2">
        <v>165000</v>
      </c>
      <c r="J89" s="52">
        <v>165000</v>
      </c>
      <c r="K89" s="19" t="s">
        <v>309</v>
      </c>
      <c r="L89" s="1" t="s">
        <v>59</v>
      </c>
      <c r="M89" s="1"/>
      <c r="N89" s="10" t="s">
        <v>23</v>
      </c>
    </row>
    <row r="90" spans="1:17" x14ac:dyDescent="0.35">
      <c r="A90" s="12" t="s">
        <v>381</v>
      </c>
      <c r="B90" s="15" t="s">
        <v>382</v>
      </c>
      <c r="C90" s="15" t="s">
        <v>378</v>
      </c>
      <c r="D90" s="1" t="s">
        <v>383</v>
      </c>
      <c r="E90" s="1" t="s">
        <v>380</v>
      </c>
      <c r="F90" s="3">
        <v>44958</v>
      </c>
      <c r="G90" s="24">
        <v>45688</v>
      </c>
      <c r="H90" s="3" t="s">
        <v>380</v>
      </c>
      <c r="I90" s="20">
        <v>128000</v>
      </c>
      <c r="J90" s="23">
        <v>128000</v>
      </c>
      <c r="K90" s="19" t="s">
        <v>309</v>
      </c>
      <c r="L90" s="1" t="s">
        <v>59</v>
      </c>
      <c r="M90" s="1"/>
      <c r="N90" s="10" t="s">
        <v>23</v>
      </c>
    </row>
    <row r="91" spans="1:17" x14ac:dyDescent="0.35">
      <c r="A91" s="12" t="s">
        <v>384</v>
      </c>
      <c r="B91" s="1" t="s">
        <v>385</v>
      </c>
      <c r="C91" s="1" t="s">
        <v>386</v>
      </c>
      <c r="D91" s="1" t="s">
        <v>137</v>
      </c>
      <c r="E91" s="1" t="s">
        <v>18</v>
      </c>
      <c r="F91" s="3">
        <v>44550</v>
      </c>
      <c r="G91" s="45" t="s">
        <v>18</v>
      </c>
      <c r="H91" s="3">
        <v>45279</v>
      </c>
      <c r="I91" s="2">
        <v>20000</v>
      </c>
      <c r="J91" s="54">
        <v>20000</v>
      </c>
      <c r="K91" s="55" t="s">
        <v>65</v>
      </c>
      <c r="L91" s="15" t="s">
        <v>73</v>
      </c>
      <c r="M91" s="15"/>
      <c r="N91" s="14" t="s">
        <v>23</v>
      </c>
    </row>
    <row r="92" spans="1:17" x14ac:dyDescent="0.35">
      <c r="A92" s="12" t="s">
        <v>387</v>
      </c>
      <c r="B92" s="15" t="s">
        <v>388</v>
      </c>
      <c r="C92" s="37" t="s">
        <v>389</v>
      </c>
      <c r="D92" s="15" t="s">
        <v>72</v>
      </c>
      <c r="E92" s="15" t="s">
        <v>18</v>
      </c>
      <c r="F92" s="17">
        <v>45017</v>
      </c>
      <c r="G92" s="24">
        <v>46843</v>
      </c>
      <c r="H92" s="17" t="s">
        <v>18</v>
      </c>
      <c r="I92" s="20">
        <v>60000</v>
      </c>
      <c r="J92" s="25">
        <v>300000</v>
      </c>
      <c r="K92" s="60" t="s">
        <v>36</v>
      </c>
      <c r="L92" s="38" t="s">
        <v>121</v>
      </c>
      <c r="M92" s="37" t="s">
        <v>140</v>
      </c>
      <c r="N92" s="21" t="s">
        <v>23</v>
      </c>
    </row>
    <row r="93" spans="1:17" s="4" customFormat="1" x14ac:dyDescent="0.35">
      <c r="A93" s="12" t="s">
        <v>390</v>
      </c>
      <c r="B93" s="15" t="s">
        <v>391</v>
      </c>
      <c r="C93" s="36" t="s">
        <v>392</v>
      </c>
      <c r="D93" s="15" t="s">
        <v>393</v>
      </c>
      <c r="E93" s="15" t="s">
        <v>18</v>
      </c>
      <c r="F93" s="17">
        <v>45119</v>
      </c>
      <c r="G93" s="22">
        <v>45169</v>
      </c>
      <c r="H93" s="46" t="s">
        <v>18</v>
      </c>
      <c r="I93" s="48">
        <v>30455</v>
      </c>
      <c r="J93" s="25">
        <v>30455</v>
      </c>
      <c r="K93" s="60" t="s">
        <v>351</v>
      </c>
      <c r="L93" s="38" t="s">
        <v>235</v>
      </c>
      <c r="M93" s="36" t="s">
        <v>209</v>
      </c>
      <c r="N93" s="35" t="s">
        <v>23</v>
      </c>
    </row>
    <row r="94" spans="1:17" x14ac:dyDescent="0.35">
      <c r="A94" s="12" t="s">
        <v>394</v>
      </c>
      <c r="B94" s="1" t="s">
        <v>395</v>
      </c>
      <c r="C94" s="1" t="s">
        <v>396</v>
      </c>
      <c r="D94" s="1" t="s">
        <v>397</v>
      </c>
      <c r="E94" s="1" t="s">
        <v>18</v>
      </c>
      <c r="F94" s="3">
        <v>45125</v>
      </c>
      <c r="G94" s="22">
        <v>45490</v>
      </c>
      <c r="H94" s="46">
        <v>45490</v>
      </c>
      <c r="I94" s="2">
        <v>50000</v>
      </c>
      <c r="J94" s="25">
        <v>0</v>
      </c>
      <c r="K94" s="55" t="s">
        <v>65</v>
      </c>
      <c r="L94" s="15" t="s">
        <v>73</v>
      </c>
      <c r="M94" s="1" t="s">
        <v>52</v>
      </c>
      <c r="N94" s="10" t="s">
        <v>23</v>
      </c>
    </row>
    <row r="95" spans="1:17" x14ac:dyDescent="0.35">
      <c r="A95" s="12" t="s">
        <v>398</v>
      </c>
      <c r="B95" s="1" t="s">
        <v>399</v>
      </c>
      <c r="C95" s="1" t="s">
        <v>400</v>
      </c>
      <c r="D95" s="1" t="s">
        <v>102</v>
      </c>
      <c r="E95" s="1" t="s">
        <v>229</v>
      </c>
      <c r="F95" s="3">
        <v>44713</v>
      </c>
      <c r="G95" s="30">
        <v>45078</v>
      </c>
      <c r="H95" s="46">
        <v>45444</v>
      </c>
      <c r="I95" s="2">
        <v>37500</v>
      </c>
      <c r="J95" s="25">
        <v>37500</v>
      </c>
      <c r="K95" s="55" t="s">
        <v>65</v>
      </c>
      <c r="L95" s="15" t="s">
        <v>73</v>
      </c>
      <c r="M95" s="1"/>
      <c r="N95" s="10" t="s">
        <v>23</v>
      </c>
    </row>
    <row r="96" spans="1:17" x14ac:dyDescent="0.35">
      <c r="A96" s="12" t="s">
        <v>401</v>
      </c>
      <c r="B96" s="15" t="s">
        <v>402</v>
      </c>
      <c r="C96" s="15" t="s">
        <v>403</v>
      </c>
      <c r="D96" s="15" t="s">
        <v>404</v>
      </c>
      <c r="E96" s="15" t="s">
        <v>18</v>
      </c>
      <c r="F96" s="17">
        <v>45125</v>
      </c>
      <c r="G96" s="34">
        <v>45124</v>
      </c>
      <c r="H96" s="40">
        <v>45124</v>
      </c>
      <c r="I96" s="20">
        <v>50000</v>
      </c>
      <c r="J96" s="25">
        <v>0</v>
      </c>
      <c r="K96" s="55" t="s">
        <v>65</v>
      </c>
      <c r="L96" s="15" t="s">
        <v>73</v>
      </c>
      <c r="M96" s="15" t="s">
        <v>52</v>
      </c>
      <c r="N96" s="14" t="s">
        <v>23</v>
      </c>
    </row>
    <row r="97" spans="1:14" x14ac:dyDescent="0.35">
      <c r="A97" s="12" t="s">
        <v>405</v>
      </c>
      <c r="B97" s="15" t="s">
        <v>406</v>
      </c>
      <c r="C97" s="15" t="s">
        <v>386</v>
      </c>
      <c r="D97" s="15" t="s">
        <v>102</v>
      </c>
      <c r="E97" s="15" t="s">
        <v>18</v>
      </c>
      <c r="F97" s="17">
        <v>44860</v>
      </c>
      <c r="G97" s="31">
        <v>45225</v>
      </c>
      <c r="H97" s="17" t="s">
        <v>49</v>
      </c>
      <c r="I97" s="20">
        <v>12540</v>
      </c>
      <c r="J97" s="25">
        <v>12540</v>
      </c>
      <c r="K97" s="55" t="s">
        <v>65</v>
      </c>
      <c r="L97" s="15" t="s">
        <v>73</v>
      </c>
      <c r="M97" s="15"/>
      <c r="N97" s="14" t="s">
        <v>23</v>
      </c>
    </row>
    <row r="98" spans="1:14" x14ac:dyDescent="0.35">
      <c r="A98" s="12" t="s">
        <v>407</v>
      </c>
      <c r="B98" s="1" t="s">
        <v>408</v>
      </c>
      <c r="C98" s="1" t="s">
        <v>386</v>
      </c>
      <c r="D98" s="1" t="s">
        <v>171</v>
      </c>
      <c r="E98" s="1" t="s">
        <v>18</v>
      </c>
      <c r="F98" s="3">
        <v>44722</v>
      </c>
      <c r="G98" s="43">
        <v>45817</v>
      </c>
      <c r="H98" s="3" t="s">
        <v>49</v>
      </c>
      <c r="I98" s="2">
        <v>6929</v>
      </c>
      <c r="J98" s="52">
        <v>6929</v>
      </c>
      <c r="K98" s="55" t="s">
        <v>65</v>
      </c>
      <c r="L98" s="1" t="s">
        <v>73</v>
      </c>
      <c r="M98" s="1"/>
      <c r="N98" s="10" t="s">
        <v>23</v>
      </c>
    </row>
    <row r="99" spans="1:14" x14ac:dyDescent="0.35">
      <c r="A99" s="12" t="s">
        <v>409</v>
      </c>
      <c r="B99" s="1" t="s">
        <v>410</v>
      </c>
      <c r="C99" s="1" t="s">
        <v>411</v>
      </c>
      <c r="D99" s="1" t="s">
        <v>316</v>
      </c>
      <c r="E99" s="3" t="s">
        <v>18</v>
      </c>
      <c r="F99" s="3">
        <v>45187</v>
      </c>
      <c r="G99" s="30">
        <v>45369</v>
      </c>
      <c r="H99" s="3">
        <v>45369</v>
      </c>
      <c r="I99" s="2">
        <v>435920</v>
      </c>
      <c r="J99" s="23">
        <v>435920</v>
      </c>
      <c r="K99" s="32" t="s">
        <v>107</v>
      </c>
      <c r="L99" s="15" t="s">
        <v>108</v>
      </c>
      <c r="M99" s="1" t="s">
        <v>412</v>
      </c>
      <c r="N99" s="10" t="s">
        <v>23</v>
      </c>
    </row>
    <row r="100" spans="1:14" x14ac:dyDescent="0.35">
      <c r="A100" s="12" t="s">
        <v>413</v>
      </c>
      <c r="B100" s="1" t="s">
        <v>414</v>
      </c>
      <c r="C100" s="1" t="s">
        <v>415</v>
      </c>
      <c r="D100" s="1" t="s">
        <v>171</v>
      </c>
      <c r="E100" s="1" t="s">
        <v>18</v>
      </c>
      <c r="F100" s="3">
        <v>45139</v>
      </c>
      <c r="G100" s="22">
        <v>46234</v>
      </c>
      <c r="H100" s="3">
        <v>46234</v>
      </c>
      <c r="I100" s="2">
        <v>121180</v>
      </c>
      <c r="J100" s="23">
        <v>363540</v>
      </c>
      <c r="K100" s="26" t="s">
        <v>107</v>
      </c>
      <c r="L100" s="15" t="s">
        <v>108</v>
      </c>
      <c r="M100" s="1"/>
      <c r="N100" s="10" t="s">
        <v>23</v>
      </c>
    </row>
    <row r="101" spans="1:14" x14ac:dyDescent="0.35">
      <c r="A101" s="12" t="s">
        <v>416</v>
      </c>
      <c r="B101" s="1" t="s">
        <v>417</v>
      </c>
      <c r="C101" s="1" t="s">
        <v>418</v>
      </c>
      <c r="D101" s="1" t="s">
        <v>171</v>
      </c>
      <c r="E101" s="1" t="s">
        <v>18</v>
      </c>
      <c r="F101" s="3">
        <v>45108</v>
      </c>
      <c r="G101" s="22">
        <v>46203</v>
      </c>
      <c r="H101" s="3">
        <v>46203</v>
      </c>
      <c r="I101" s="2">
        <v>3897</v>
      </c>
      <c r="J101" s="51">
        <v>11691</v>
      </c>
      <c r="K101" s="19" t="s">
        <v>24</v>
      </c>
      <c r="L101" s="1" t="s">
        <v>51</v>
      </c>
      <c r="M101" s="1" t="s">
        <v>52</v>
      </c>
      <c r="N101" s="10" t="s">
        <v>23</v>
      </c>
    </row>
    <row r="102" spans="1:14" x14ac:dyDescent="0.35">
      <c r="A102" s="12" t="s">
        <v>419</v>
      </c>
      <c r="B102" s="1" t="s">
        <v>420</v>
      </c>
      <c r="C102" s="1" t="s">
        <v>421</v>
      </c>
      <c r="D102" s="1" t="s">
        <v>171</v>
      </c>
      <c r="E102" s="1" t="s">
        <v>18</v>
      </c>
      <c r="F102" s="3">
        <v>45178</v>
      </c>
      <c r="G102" s="22">
        <v>46273</v>
      </c>
      <c r="H102" s="3">
        <v>46273</v>
      </c>
      <c r="I102" s="2">
        <v>3600</v>
      </c>
      <c r="J102" s="23">
        <v>10800</v>
      </c>
      <c r="K102" s="19" t="s">
        <v>83</v>
      </c>
      <c r="L102" s="1" t="s">
        <v>84</v>
      </c>
      <c r="M102" s="1" t="s">
        <v>52</v>
      </c>
      <c r="N102" s="10" t="s">
        <v>23</v>
      </c>
    </row>
    <row r="103" spans="1:14" x14ac:dyDescent="0.35">
      <c r="A103" s="12" t="s">
        <v>422</v>
      </c>
      <c r="B103" s="1" t="s">
        <v>423</v>
      </c>
      <c r="C103" s="1" t="s">
        <v>424</v>
      </c>
      <c r="D103" s="1" t="s">
        <v>102</v>
      </c>
      <c r="E103" s="1" t="s">
        <v>18</v>
      </c>
      <c r="F103" s="3">
        <v>45108</v>
      </c>
      <c r="G103" s="24">
        <v>45473</v>
      </c>
      <c r="H103" s="3">
        <v>45473</v>
      </c>
      <c r="I103" s="2">
        <v>8300</v>
      </c>
      <c r="J103" s="25">
        <v>8300</v>
      </c>
      <c r="K103" s="19" t="s">
        <v>83</v>
      </c>
      <c r="L103" s="1" t="s">
        <v>84</v>
      </c>
      <c r="M103" s="1" t="s">
        <v>52</v>
      </c>
      <c r="N103" s="10" t="s">
        <v>23</v>
      </c>
    </row>
    <row r="104" spans="1:14" x14ac:dyDescent="0.35">
      <c r="A104" s="12" t="s">
        <v>425</v>
      </c>
      <c r="B104" s="1" t="s">
        <v>426</v>
      </c>
      <c r="C104" s="15" t="s">
        <v>427</v>
      </c>
      <c r="D104" s="15" t="s">
        <v>102</v>
      </c>
      <c r="E104" s="15" t="s">
        <v>18</v>
      </c>
      <c r="F104" s="17">
        <v>45089</v>
      </c>
      <c r="G104" s="24">
        <v>45454</v>
      </c>
      <c r="H104" s="17">
        <v>45454</v>
      </c>
      <c r="I104" s="20">
        <v>1575</v>
      </c>
      <c r="J104" s="23">
        <v>1575</v>
      </c>
      <c r="K104" s="19" t="s">
        <v>83</v>
      </c>
      <c r="L104" s="1" t="s">
        <v>84</v>
      </c>
      <c r="M104" s="1" t="s">
        <v>52</v>
      </c>
      <c r="N104" s="14" t="s">
        <v>23</v>
      </c>
    </row>
    <row r="105" spans="1:14" x14ac:dyDescent="0.35">
      <c r="A105" s="12" t="s">
        <v>428</v>
      </c>
      <c r="B105" s="15" t="s">
        <v>429</v>
      </c>
      <c r="C105" s="15" t="s">
        <v>430</v>
      </c>
      <c r="D105" s="15" t="s">
        <v>102</v>
      </c>
      <c r="E105" s="15" t="s">
        <v>18</v>
      </c>
      <c r="F105" s="17">
        <v>45091</v>
      </c>
      <c r="G105" s="24">
        <v>45456</v>
      </c>
      <c r="H105" s="17">
        <v>45456</v>
      </c>
      <c r="I105" s="20">
        <v>20845</v>
      </c>
      <c r="J105" s="25">
        <v>20845</v>
      </c>
      <c r="K105" s="55" t="s">
        <v>65</v>
      </c>
      <c r="L105" s="15" t="s">
        <v>73</v>
      </c>
      <c r="M105" s="15" t="s">
        <v>258</v>
      </c>
      <c r="N105" s="14" t="s">
        <v>23</v>
      </c>
    </row>
    <row r="106" spans="1:14" x14ac:dyDescent="0.35">
      <c r="A106" s="12" t="s">
        <v>431</v>
      </c>
      <c r="B106" s="37" t="s">
        <v>432</v>
      </c>
      <c r="C106" s="37" t="s">
        <v>433</v>
      </c>
      <c r="D106" s="15" t="s">
        <v>102</v>
      </c>
      <c r="E106" s="15" t="s">
        <v>18</v>
      </c>
      <c r="F106" s="17">
        <v>45154</v>
      </c>
      <c r="G106" s="22">
        <v>45519</v>
      </c>
      <c r="H106" s="17">
        <v>45519</v>
      </c>
      <c r="I106" s="20">
        <v>10000</v>
      </c>
      <c r="J106" s="23">
        <v>10000</v>
      </c>
      <c r="K106" s="55" t="s">
        <v>65</v>
      </c>
      <c r="L106" s="15" t="s">
        <v>73</v>
      </c>
      <c r="M106" s="15" t="s">
        <v>258</v>
      </c>
      <c r="N106" s="14" t="s">
        <v>23</v>
      </c>
    </row>
    <row r="107" spans="1:14" x14ac:dyDescent="0.35">
      <c r="A107" s="12" t="s">
        <v>434</v>
      </c>
      <c r="B107" s="38" t="s">
        <v>334</v>
      </c>
      <c r="C107" s="38" t="s">
        <v>335</v>
      </c>
      <c r="D107" s="15" t="s">
        <v>137</v>
      </c>
      <c r="E107" s="15" t="s">
        <v>137</v>
      </c>
      <c r="F107" s="17">
        <v>45215</v>
      </c>
      <c r="G107" s="24">
        <v>45945</v>
      </c>
      <c r="H107" s="17">
        <v>46675</v>
      </c>
      <c r="I107" s="20">
        <v>15000</v>
      </c>
      <c r="J107" s="25">
        <v>60000</v>
      </c>
      <c r="K107" s="55" t="s">
        <v>65</v>
      </c>
      <c r="L107" s="15" t="s">
        <v>73</v>
      </c>
      <c r="M107" s="15" t="s">
        <v>52</v>
      </c>
      <c r="N107" s="14" t="s">
        <v>23</v>
      </c>
    </row>
    <row r="108" spans="1:14" x14ac:dyDescent="0.35">
      <c r="A108" s="12" t="s">
        <v>435</v>
      </c>
      <c r="B108" s="15" t="s">
        <v>436</v>
      </c>
      <c r="C108" s="15" t="s">
        <v>437</v>
      </c>
      <c r="D108" s="15" t="s">
        <v>171</v>
      </c>
      <c r="E108" s="15" t="s">
        <v>18</v>
      </c>
      <c r="F108" s="17">
        <v>45022</v>
      </c>
      <c r="G108" s="24">
        <v>46117</v>
      </c>
      <c r="H108" s="17" t="s">
        <v>18</v>
      </c>
      <c r="I108" s="20">
        <v>3717.24</v>
      </c>
      <c r="J108" s="25">
        <v>11151</v>
      </c>
      <c r="K108" s="33" t="s">
        <v>297</v>
      </c>
      <c r="L108" s="15" t="s">
        <v>298</v>
      </c>
      <c r="M108" s="15" t="s">
        <v>52</v>
      </c>
      <c r="N108" s="14" t="s">
        <v>23</v>
      </c>
    </row>
    <row r="109" spans="1:14" x14ac:dyDescent="0.35">
      <c r="A109" s="12" t="s">
        <v>438</v>
      </c>
      <c r="B109" s="15" t="s">
        <v>439</v>
      </c>
      <c r="C109" s="15" t="s">
        <v>440</v>
      </c>
      <c r="D109" s="15" t="s">
        <v>356</v>
      </c>
      <c r="E109" s="15" t="s">
        <v>18</v>
      </c>
      <c r="F109" s="17" t="s">
        <v>258</v>
      </c>
      <c r="G109" s="24" t="s">
        <v>258</v>
      </c>
      <c r="H109" s="17" t="s">
        <v>18</v>
      </c>
      <c r="I109" s="20">
        <v>8000</v>
      </c>
      <c r="J109" s="25">
        <v>8000</v>
      </c>
      <c r="K109" s="19" t="s">
        <v>107</v>
      </c>
      <c r="L109" s="15" t="s">
        <v>108</v>
      </c>
      <c r="M109" s="15" t="s">
        <v>52</v>
      </c>
      <c r="N109" s="14"/>
    </row>
    <row r="110" spans="1:14" x14ac:dyDescent="0.35">
      <c r="A110" s="12" t="s">
        <v>441</v>
      </c>
      <c r="B110" s="15" t="s">
        <v>442</v>
      </c>
      <c r="C110" s="15" t="s">
        <v>443</v>
      </c>
      <c r="D110" s="15" t="s">
        <v>171</v>
      </c>
      <c r="E110" s="15" t="s">
        <v>18</v>
      </c>
      <c r="F110" s="17">
        <v>44927</v>
      </c>
      <c r="G110" s="24">
        <v>46387</v>
      </c>
      <c r="H110" s="17" t="s">
        <v>18</v>
      </c>
      <c r="I110" s="20">
        <v>59000</v>
      </c>
      <c r="J110" s="25">
        <v>59000</v>
      </c>
      <c r="K110" s="32" t="s">
        <v>65</v>
      </c>
      <c r="L110" s="13" t="s">
        <v>73</v>
      </c>
      <c r="M110" s="15" t="s">
        <v>52</v>
      </c>
      <c r="N110" s="14" t="s">
        <v>23</v>
      </c>
    </row>
    <row r="111" spans="1:14" x14ac:dyDescent="0.35">
      <c r="A111" s="12" t="s">
        <v>444</v>
      </c>
      <c r="B111" s="15" t="s">
        <v>445</v>
      </c>
      <c r="C111" s="15" t="s">
        <v>446</v>
      </c>
      <c r="D111" s="15" t="s">
        <v>102</v>
      </c>
      <c r="E111" s="15" t="s">
        <v>18</v>
      </c>
      <c r="F111" s="17">
        <v>45017</v>
      </c>
      <c r="G111" s="24">
        <v>45382</v>
      </c>
      <c r="H111" s="17" t="s">
        <v>18</v>
      </c>
      <c r="I111" s="20">
        <v>8800</v>
      </c>
      <c r="J111" s="25">
        <v>8800</v>
      </c>
      <c r="K111" s="19" t="s">
        <v>331</v>
      </c>
      <c r="L111" s="15" t="s">
        <v>108</v>
      </c>
      <c r="M111" s="15" t="s">
        <v>122</v>
      </c>
      <c r="N111" s="14" t="s">
        <v>23</v>
      </c>
    </row>
    <row r="112" spans="1:14" x14ac:dyDescent="0.35">
      <c r="A112" s="12" t="s">
        <v>447</v>
      </c>
      <c r="B112" s="1" t="s">
        <v>295</v>
      </c>
      <c r="C112" s="15" t="s">
        <v>437</v>
      </c>
      <c r="D112" s="15" t="s">
        <v>102</v>
      </c>
      <c r="E112" s="15" t="s">
        <v>18</v>
      </c>
      <c r="F112" s="17">
        <v>45261</v>
      </c>
      <c r="G112" s="24">
        <v>45626</v>
      </c>
      <c r="H112" s="17">
        <v>45626</v>
      </c>
      <c r="I112" s="20">
        <v>5839</v>
      </c>
      <c r="J112" s="25">
        <v>5839</v>
      </c>
      <c r="K112" s="19" t="s">
        <v>297</v>
      </c>
      <c r="L112" s="13" t="s">
        <v>298</v>
      </c>
      <c r="M112" s="15" t="s">
        <v>122</v>
      </c>
      <c r="N112" s="14" t="s">
        <v>23</v>
      </c>
    </row>
    <row r="113" spans="1:14" x14ac:dyDescent="0.35">
      <c r="A113" s="12" t="s">
        <v>448</v>
      </c>
      <c r="B113" s="15" t="s">
        <v>449</v>
      </c>
      <c r="C113" s="15" t="s">
        <v>312</v>
      </c>
      <c r="D113" s="15" t="s">
        <v>171</v>
      </c>
      <c r="E113" s="15" t="s">
        <v>18</v>
      </c>
      <c r="F113" s="17">
        <v>45180</v>
      </c>
      <c r="G113" s="24">
        <v>46275</v>
      </c>
      <c r="H113" s="17" t="s">
        <v>18</v>
      </c>
      <c r="I113" s="20">
        <v>3748.44</v>
      </c>
      <c r="J113" s="25">
        <v>11245</v>
      </c>
      <c r="K113" s="19" t="s">
        <v>58</v>
      </c>
      <c r="L113" s="12" t="s">
        <v>59</v>
      </c>
      <c r="M113" s="15" t="s">
        <v>122</v>
      </c>
      <c r="N113" s="14" t="s">
        <v>23</v>
      </c>
    </row>
    <row r="114" spans="1:14" x14ac:dyDescent="0.35">
      <c r="A114" s="12" t="s">
        <v>450</v>
      </c>
      <c r="B114" s="15" t="s">
        <v>451</v>
      </c>
      <c r="C114" s="15" t="s">
        <v>452</v>
      </c>
      <c r="D114" s="15" t="s">
        <v>453</v>
      </c>
      <c r="E114" s="15" t="s">
        <v>18</v>
      </c>
      <c r="F114" s="17">
        <v>45170</v>
      </c>
      <c r="G114" s="24">
        <v>45382</v>
      </c>
      <c r="H114" s="17" t="s">
        <v>18</v>
      </c>
      <c r="I114" s="20">
        <v>75000</v>
      </c>
      <c r="J114" s="25">
        <v>75000</v>
      </c>
      <c r="K114" s="19" t="s">
        <v>351</v>
      </c>
      <c r="L114" s="13" t="s">
        <v>352</v>
      </c>
      <c r="M114" s="15" t="s">
        <v>209</v>
      </c>
      <c r="N114" s="14" t="s">
        <v>23</v>
      </c>
    </row>
    <row r="115" spans="1:14" x14ac:dyDescent="0.35">
      <c r="A115" s="12" t="s">
        <v>454</v>
      </c>
      <c r="B115" s="15" t="s">
        <v>455</v>
      </c>
      <c r="C115" s="15" t="s">
        <v>456</v>
      </c>
      <c r="D115" s="15" t="s">
        <v>453</v>
      </c>
      <c r="E115" s="15" t="s">
        <v>18</v>
      </c>
      <c r="F115" s="17">
        <v>45139</v>
      </c>
      <c r="G115" s="24">
        <v>45351</v>
      </c>
      <c r="H115" s="17" t="s">
        <v>18</v>
      </c>
      <c r="I115" s="20">
        <v>35000</v>
      </c>
      <c r="J115" s="25">
        <v>35000</v>
      </c>
      <c r="K115" s="19" t="s">
        <v>351</v>
      </c>
      <c r="L115" s="13" t="s">
        <v>352</v>
      </c>
      <c r="M115" s="15" t="s">
        <v>209</v>
      </c>
      <c r="N115" s="14" t="s">
        <v>23</v>
      </c>
    </row>
    <row r="116" spans="1:14" x14ac:dyDescent="0.35">
      <c r="A116" s="12" t="s">
        <v>457</v>
      </c>
      <c r="B116" s="15" t="s">
        <v>458</v>
      </c>
      <c r="C116" s="15" t="s">
        <v>459</v>
      </c>
      <c r="D116" s="15" t="s">
        <v>171</v>
      </c>
      <c r="E116" s="15" t="s">
        <v>147</v>
      </c>
      <c r="F116" s="17">
        <v>44998</v>
      </c>
      <c r="G116" s="24">
        <v>46094</v>
      </c>
      <c r="H116" s="17">
        <v>46459</v>
      </c>
      <c r="I116" s="20">
        <v>71000</v>
      </c>
      <c r="J116" s="25">
        <v>284000</v>
      </c>
      <c r="K116" s="19" t="s">
        <v>36</v>
      </c>
      <c r="L116" s="13" t="s">
        <v>121</v>
      </c>
      <c r="M116" s="15" t="s">
        <v>140</v>
      </c>
      <c r="N116" s="14" t="s">
        <v>23</v>
      </c>
    </row>
    <row r="117" spans="1:14" x14ac:dyDescent="0.35">
      <c r="A117" s="12" t="s">
        <v>460</v>
      </c>
      <c r="B117" s="15" t="s">
        <v>461</v>
      </c>
      <c r="C117" s="15" t="s">
        <v>462</v>
      </c>
      <c r="D117" s="15" t="s">
        <v>102</v>
      </c>
      <c r="E117" s="15" t="s">
        <v>18</v>
      </c>
      <c r="F117" s="17">
        <v>44901</v>
      </c>
      <c r="G117" s="24">
        <v>45265</v>
      </c>
      <c r="H117" s="17" t="s">
        <v>18</v>
      </c>
      <c r="I117" s="20">
        <v>25795</v>
      </c>
      <c r="J117" s="25">
        <v>25795</v>
      </c>
      <c r="K117" s="32" t="s">
        <v>65</v>
      </c>
      <c r="L117" s="13" t="s">
        <v>73</v>
      </c>
      <c r="M117" s="15" t="s">
        <v>52</v>
      </c>
      <c r="N117" s="14" t="s">
        <v>23</v>
      </c>
    </row>
    <row r="118" spans="1:14" x14ac:dyDescent="0.35">
      <c r="A118" s="12" t="s">
        <v>463</v>
      </c>
      <c r="B118" s="15" t="s">
        <v>464</v>
      </c>
      <c r="C118" s="15" t="s">
        <v>465</v>
      </c>
      <c r="D118" s="15" t="s">
        <v>64</v>
      </c>
      <c r="E118" s="15" t="s">
        <v>18</v>
      </c>
      <c r="F118" s="17">
        <v>43882</v>
      </c>
      <c r="G118" s="24">
        <v>47534</v>
      </c>
      <c r="H118" s="17" t="s">
        <v>18</v>
      </c>
      <c r="I118" s="20" t="s">
        <v>258</v>
      </c>
      <c r="J118" s="33" t="s">
        <v>258</v>
      </c>
      <c r="K118" s="19" t="s">
        <v>31</v>
      </c>
      <c r="L118" s="13" t="s">
        <v>466</v>
      </c>
      <c r="M118" s="15" t="s">
        <v>258</v>
      </c>
      <c r="N118" s="14" t="s">
        <v>23</v>
      </c>
    </row>
    <row r="119" spans="1:14" x14ac:dyDescent="0.35">
      <c r="A119" s="12" t="s">
        <v>467</v>
      </c>
      <c r="B119" s="15" t="s">
        <v>468</v>
      </c>
      <c r="C119" s="15" t="s">
        <v>469</v>
      </c>
      <c r="D119" s="15" t="s">
        <v>102</v>
      </c>
      <c r="E119" s="15" t="s">
        <v>18</v>
      </c>
      <c r="F119" s="17">
        <v>45209</v>
      </c>
      <c r="G119" s="24">
        <v>45574</v>
      </c>
      <c r="H119" s="17" t="s">
        <v>18</v>
      </c>
      <c r="I119" s="20" t="s">
        <v>18</v>
      </c>
      <c r="J119" s="25" t="s">
        <v>18</v>
      </c>
      <c r="K119" s="19" t="s">
        <v>470</v>
      </c>
      <c r="L119" s="13" t="s">
        <v>59</v>
      </c>
      <c r="M119" s="15" t="s">
        <v>258</v>
      </c>
      <c r="N119" s="14" t="s">
        <v>23</v>
      </c>
    </row>
    <row r="120" spans="1:14" x14ac:dyDescent="0.35">
      <c r="A120" s="12" t="s">
        <v>471</v>
      </c>
      <c r="B120" s="15" t="s">
        <v>472</v>
      </c>
      <c r="C120" s="15" t="s">
        <v>473</v>
      </c>
      <c r="D120" s="15" t="s">
        <v>102</v>
      </c>
      <c r="E120" s="15" t="s">
        <v>18</v>
      </c>
      <c r="F120" s="17">
        <v>40940</v>
      </c>
      <c r="G120" s="24">
        <v>45322</v>
      </c>
      <c r="H120" s="17" t="s">
        <v>18</v>
      </c>
      <c r="I120" s="20" t="s">
        <v>258</v>
      </c>
      <c r="J120" s="25" t="s">
        <v>258</v>
      </c>
      <c r="K120" s="33" t="s">
        <v>83</v>
      </c>
      <c r="L120" s="15" t="s">
        <v>474</v>
      </c>
      <c r="M120" s="15" t="s">
        <v>258</v>
      </c>
      <c r="N120" s="14" t="s">
        <v>23</v>
      </c>
    </row>
    <row r="121" spans="1:14" x14ac:dyDescent="0.35">
      <c r="A121" s="12" t="s">
        <v>475</v>
      </c>
      <c r="B121" s="15" t="s">
        <v>476</v>
      </c>
      <c r="C121" s="15" t="s">
        <v>477</v>
      </c>
      <c r="D121" s="15" t="s">
        <v>102</v>
      </c>
      <c r="E121" s="15" t="s">
        <v>18</v>
      </c>
      <c r="F121" s="17">
        <v>40821</v>
      </c>
      <c r="G121" s="24">
        <v>45569</v>
      </c>
      <c r="H121" s="17" t="s">
        <v>18</v>
      </c>
      <c r="I121" s="20" t="s">
        <v>258</v>
      </c>
      <c r="J121" s="25" t="s">
        <v>258</v>
      </c>
      <c r="K121" s="33" t="s">
        <v>83</v>
      </c>
      <c r="L121" s="15" t="s">
        <v>474</v>
      </c>
      <c r="M121" s="15" t="s">
        <v>258</v>
      </c>
      <c r="N121" s="14" t="s">
        <v>23</v>
      </c>
    </row>
    <row r="122" spans="1:14" x14ac:dyDescent="0.35">
      <c r="A122" s="12" t="s">
        <v>478</v>
      </c>
      <c r="B122" s="15" t="s">
        <v>479</v>
      </c>
      <c r="C122" s="15" t="s">
        <v>480</v>
      </c>
      <c r="D122" s="15" t="s">
        <v>102</v>
      </c>
      <c r="E122" s="15" t="s">
        <v>18</v>
      </c>
      <c r="F122" s="17">
        <v>41214</v>
      </c>
      <c r="G122" s="24">
        <v>45596</v>
      </c>
      <c r="H122" s="17" t="s">
        <v>18</v>
      </c>
      <c r="I122" s="20" t="s">
        <v>258</v>
      </c>
      <c r="J122" s="25" t="s">
        <v>258</v>
      </c>
      <c r="K122" s="33" t="s">
        <v>83</v>
      </c>
      <c r="L122" s="15" t="s">
        <v>474</v>
      </c>
      <c r="M122" s="15" t="s">
        <v>258</v>
      </c>
      <c r="N122" s="14" t="s">
        <v>23</v>
      </c>
    </row>
    <row r="123" spans="1:14" x14ac:dyDescent="0.35">
      <c r="A123" s="12" t="s">
        <v>481</v>
      </c>
      <c r="B123" s="15" t="s">
        <v>482</v>
      </c>
      <c r="C123" s="15" t="s">
        <v>483</v>
      </c>
      <c r="D123" s="15" t="s">
        <v>102</v>
      </c>
      <c r="E123" s="15" t="s">
        <v>18</v>
      </c>
      <c r="F123" s="17">
        <v>45170</v>
      </c>
      <c r="G123" s="24">
        <v>45535</v>
      </c>
      <c r="H123" s="17" t="s">
        <v>18</v>
      </c>
      <c r="I123" s="20">
        <v>3300</v>
      </c>
      <c r="J123" s="25">
        <v>3300</v>
      </c>
      <c r="K123" s="33" t="s">
        <v>83</v>
      </c>
      <c r="L123" s="15" t="s">
        <v>474</v>
      </c>
      <c r="M123" s="15" t="s">
        <v>258</v>
      </c>
      <c r="N123" s="14" t="s">
        <v>23</v>
      </c>
    </row>
    <row r="124" spans="1:14" x14ac:dyDescent="0.35">
      <c r="A124" s="12" t="s">
        <v>484</v>
      </c>
      <c r="B124" s="15" t="s">
        <v>485</v>
      </c>
      <c r="C124" s="15" t="s">
        <v>486</v>
      </c>
      <c r="D124" s="15" t="s">
        <v>102</v>
      </c>
      <c r="E124" s="15" t="s">
        <v>18</v>
      </c>
      <c r="F124" s="17">
        <v>45139</v>
      </c>
      <c r="G124" s="24">
        <v>45382</v>
      </c>
      <c r="H124" s="17" t="s">
        <v>18</v>
      </c>
      <c r="I124" s="20">
        <v>3521</v>
      </c>
      <c r="J124" s="25">
        <v>3521</v>
      </c>
      <c r="K124" s="33" t="s">
        <v>83</v>
      </c>
      <c r="L124" s="15" t="s">
        <v>474</v>
      </c>
      <c r="M124" s="15" t="s">
        <v>258</v>
      </c>
      <c r="N124" s="14" t="s">
        <v>23</v>
      </c>
    </row>
    <row r="125" spans="1:14" x14ac:dyDescent="0.35">
      <c r="A125" s="12" t="s">
        <v>487</v>
      </c>
      <c r="B125" s="15" t="s">
        <v>488</v>
      </c>
      <c r="C125" s="15" t="s">
        <v>465</v>
      </c>
      <c r="D125" s="15" t="s">
        <v>258</v>
      </c>
      <c r="E125" s="15" t="s">
        <v>18</v>
      </c>
      <c r="F125" s="17">
        <v>44221</v>
      </c>
      <c r="G125" s="24" t="s">
        <v>258</v>
      </c>
      <c r="H125" s="17" t="s">
        <v>18</v>
      </c>
      <c r="I125" s="20" t="s">
        <v>258</v>
      </c>
      <c r="J125" s="25" t="s">
        <v>258</v>
      </c>
      <c r="K125" s="33" t="s">
        <v>83</v>
      </c>
      <c r="L125" s="15" t="s">
        <v>474</v>
      </c>
      <c r="M125" s="15" t="s">
        <v>258</v>
      </c>
      <c r="N125" s="14" t="s">
        <v>23</v>
      </c>
    </row>
    <row r="126" spans="1:14" x14ac:dyDescent="0.35">
      <c r="A126" s="12" t="s">
        <v>489</v>
      </c>
      <c r="B126" s="15" t="s">
        <v>490</v>
      </c>
      <c r="C126" s="15" t="s">
        <v>491</v>
      </c>
      <c r="D126" s="15" t="s">
        <v>171</v>
      </c>
      <c r="E126" s="15" t="s">
        <v>102</v>
      </c>
      <c r="F126" s="17">
        <v>45225</v>
      </c>
      <c r="G126" s="24">
        <v>46321</v>
      </c>
      <c r="H126" s="17">
        <v>46686</v>
      </c>
      <c r="I126" s="20">
        <v>14150</v>
      </c>
      <c r="J126" s="25">
        <v>42372.5</v>
      </c>
      <c r="K126" s="33" t="s">
        <v>65</v>
      </c>
      <c r="L126" s="15" t="s">
        <v>492</v>
      </c>
      <c r="M126" s="15" t="s">
        <v>140</v>
      </c>
      <c r="N126" s="14" t="s">
        <v>23</v>
      </c>
    </row>
    <row r="127" spans="1:14" x14ac:dyDescent="0.35">
      <c r="A127" s="12" t="s">
        <v>493</v>
      </c>
      <c r="B127" s="15" t="s">
        <v>494</v>
      </c>
      <c r="C127" s="15" t="s">
        <v>495</v>
      </c>
      <c r="D127" s="15" t="s">
        <v>102</v>
      </c>
      <c r="E127" s="15" t="s">
        <v>18</v>
      </c>
      <c r="F127" s="17">
        <v>45017</v>
      </c>
      <c r="G127" s="24">
        <v>45382</v>
      </c>
      <c r="H127" s="17" t="s">
        <v>18</v>
      </c>
      <c r="I127" s="20">
        <v>92000</v>
      </c>
      <c r="J127" s="25">
        <v>92000</v>
      </c>
      <c r="K127" s="33" t="s">
        <v>31</v>
      </c>
      <c r="L127" s="15" t="s">
        <v>466</v>
      </c>
      <c r="M127" s="15" t="s">
        <v>140</v>
      </c>
      <c r="N127" s="14" t="s">
        <v>23</v>
      </c>
    </row>
    <row r="128" spans="1:14" x14ac:dyDescent="0.35">
      <c r="A128" s="12" t="s">
        <v>496</v>
      </c>
      <c r="B128" s="70" t="s">
        <v>497</v>
      </c>
      <c r="C128" s="32" t="s">
        <v>498</v>
      </c>
      <c r="D128" s="13" t="s">
        <v>499</v>
      </c>
      <c r="E128" s="15" t="s">
        <v>18</v>
      </c>
      <c r="F128" s="17">
        <v>45327</v>
      </c>
      <c r="G128" s="24">
        <v>45387</v>
      </c>
      <c r="H128" s="17" t="s">
        <v>18</v>
      </c>
      <c r="I128" s="20">
        <v>215013</v>
      </c>
      <c r="J128" s="20">
        <v>215013</v>
      </c>
      <c r="K128" s="33" t="s">
        <v>107</v>
      </c>
      <c r="L128" s="15" t="s">
        <v>108</v>
      </c>
      <c r="M128" s="15" t="s">
        <v>52</v>
      </c>
      <c r="N128" s="14"/>
    </row>
    <row r="129" spans="1:14" x14ac:dyDescent="0.35">
      <c r="A129" s="12" t="s">
        <v>500</v>
      </c>
      <c r="B129" s="15" t="s">
        <v>501</v>
      </c>
      <c r="C129" s="15" t="s">
        <v>502</v>
      </c>
      <c r="D129" s="15" t="s">
        <v>356</v>
      </c>
      <c r="E129" s="15" t="s">
        <v>18</v>
      </c>
      <c r="F129" s="17">
        <v>45243</v>
      </c>
      <c r="G129" s="24" t="s">
        <v>258</v>
      </c>
      <c r="H129" s="17" t="s">
        <v>18</v>
      </c>
      <c r="I129" s="20">
        <v>8995</v>
      </c>
      <c r="J129" s="25">
        <v>8995</v>
      </c>
      <c r="K129" s="33" t="s">
        <v>65</v>
      </c>
      <c r="L129" s="15" t="s">
        <v>51</v>
      </c>
      <c r="M129" s="15" t="s">
        <v>122</v>
      </c>
      <c r="N129" s="14" t="s">
        <v>23</v>
      </c>
    </row>
    <row r="130" spans="1:14" x14ac:dyDescent="0.35">
      <c r="A130" s="12" t="s">
        <v>503</v>
      </c>
      <c r="B130" s="1" t="s">
        <v>182</v>
      </c>
      <c r="C130" s="15" t="s">
        <v>504</v>
      </c>
      <c r="D130" s="15" t="s">
        <v>171</v>
      </c>
      <c r="E130" s="15" t="s">
        <v>18</v>
      </c>
      <c r="F130" s="17">
        <v>45292</v>
      </c>
      <c r="G130" s="24">
        <v>46752</v>
      </c>
      <c r="H130" s="17" t="s">
        <v>18</v>
      </c>
      <c r="I130" s="20">
        <v>28287.98</v>
      </c>
      <c r="J130" s="25">
        <f>3*Table1[[#This Row],[Estimated Annual Value ]]</f>
        <v>84863.94</v>
      </c>
      <c r="K130" s="33" t="s">
        <v>36</v>
      </c>
      <c r="L130" s="15" t="s">
        <v>185</v>
      </c>
      <c r="M130" s="15" t="s">
        <v>505</v>
      </c>
      <c r="N130" s="14" t="s">
        <v>23</v>
      </c>
    </row>
    <row r="131" spans="1:14" x14ac:dyDescent="0.35">
      <c r="A131" s="12" t="s">
        <v>506</v>
      </c>
      <c r="B131" s="15" t="s">
        <v>507</v>
      </c>
      <c r="C131" s="15" t="s">
        <v>508</v>
      </c>
      <c r="D131" s="15" t="s">
        <v>137</v>
      </c>
      <c r="E131" s="15" t="s">
        <v>102</v>
      </c>
      <c r="F131" s="17">
        <v>45261</v>
      </c>
      <c r="G131" s="24">
        <v>45991</v>
      </c>
      <c r="H131" s="17">
        <v>46356</v>
      </c>
      <c r="I131" s="20">
        <v>7130</v>
      </c>
      <c r="J131" s="25">
        <v>21390</v>
      </c>
      <c r="K131" s="72" t="s">
        <v>138</v>
      </c>
      <c r="L131" s="15" t="s">
        <v>135</v>
      </c>
      <c r="M131" s="15" t="s">
        <v>140</v>
      </c>
      <c r="N131" s="14" t="s">
        <v>23</v>
      </c>
    </row>
    <row r="132" spans="1:14" x14ac:dyDescent="0.35">
      <c r="A132" s="12" t="s">
        <v>509</v>
      </c>
      <c r="B132" s="15" t="s">
        <v>510</v>
      </c>
      <c r="C132" s="15" t="s">
        <v>511</v>
      </c>
      <c r="D132" s="15" t="s">
        <v>356</v>
      </c>
      <c r="E132" s="15" t="s">
        <v>18</v>
      </c>
      <c r="F132" s="17">
        <v>45413</v>
      </c>
      <c r="G132" s="24">
        <v>45442</v>
      </c>
      <c r="H132" s="17" t="s">
        <v>18</v>
      </c>
      <c r="I132" s="20">
        <v>47000</v>
      </c>
      <c r="J132" s="25">
        <v>47000</v>
      </c>
      <c r="K132" s="72" t="s">
        <v>107</v>
      </c>
      <c r="L132" s="15" t="s">
        <v>108</v>
      </c>
      <c r="M132" s="15" t="s">
        <v>209</v>
      </c>
      <c r="N132" s="14"/>
    </row>
    <row r="133" spans="1:14" s="6" customFormat="1" x14ac:dyDescent="0.35">
      <c r="A133" s="12" t="s">
        <v>512</v>
      </c>
      <c r="B133" s="1" t="s">
        <v>513</v>
      </c>
      <c r="C133" s="1" t="s">
        <v>514</v>
      </c>
      <c r="D133" s="1" t="s">
        <v>171</v>
      </c>
      <c r="E133" s="1" t="s">
        <v>102</v>
      </c>
      <c r="F133" s="3">
        <v>45261</v>
      </c>
      <c r="G133" s="44">
        <v>46356</v>
      </c>
      <c r="H133" s="3">
        <v>46721</v>
      </c>
      <c r="I133" s="2">
        <v>43751</v>
      </c>
      <c r="J133" s="52">
        <v>175002</v>
      </c>
      <c r="K133" s="58" t="s">
        <v>515</v>
      </c>
      <c r="L133" s="1" t="s">
        <v>59</v>
      </c>
      <c r="M133" s="1" t="s">
        <v>140</v>
      </c>
      <c r="N133" s="10" t="s">
        <v>23</v>
      </c>
    </row>
    <row r="134" spans="1:14" x14ac:dyDescent="0.35">
      <c r="A134" s="12" t="s">
        <v>516</v>
      </c>
      <c r="B134" s="15" t="s">
        <v>517</v>
      </c>
      <c r="C134" s="15" t="s">
        <v>518</v>
      </c>
      <c r="D134" s="15" t="s">
        <v>453</v>
      </c>
      <c r="E134" s="15" t="s">
        <v>18</v>
      </c>
      <c r="F134" s="17">
        <v>45292</v>
      </c>
      <c r="G134" s="24">
        <v>45504</v>
      </c>
      <c r="H134" s="17" t="s">
        <v>18</v>
      </c>
      <c r="I134" s="20">
        <v>22400</v>
      </c>
      <c r="J134" s="25">
        <v>22400</v>
      </c>
      <c r="K134" s="72" t="s">
        <v>65</v>
      </c>
      <c r="L134" s="15" t="s">
        <v>51</v>
      </c>
      <c r="M134" s="15" t="s">
        <v>122</v>
      </c>
      <c r="N134" s="14" t="s">
        <v>23</v>
      </c>
    </row>
    <row r="135" spans="1:14" x14ac:dyDescent="0.35">
      <c r="A135" s="12" t="s">
        <v>519</v>
      </c>
      <c r="B135" s="15" t="s">
        <v>520</v>
      </c>
      <c r="C135" s="15" t="s">
        <v>521</v>
      </c>
      <c r="D135" s="15" t="s">
        <v>330</v>
      </c>
      <c r="E135" s="15" t="s">
        <v>18</v>
      </c>
      <c r="F135" s="17">
        <v>45294</v>
      </c>
      <c r="G135" s="24">
        <v>45443</v>
      </c>
      <c r="H135" s="17" t="s">
        <v>18</v>
      </c>
      <c r="I135" s="20">
        <v>27500</v>
      </c>
      <c r="J135" s="25">
        <v>27500</v>
      </c>
      <c r="K135" s="72" t="s">
        <v>138</v>
      </c>
      <c r="L135" s="15" t="s">
        <v>135</v>
      </c>
      <c r="M135" s="15" t="s">
        <v>209</v>
      </c>
      <c r="N135" s="14" t="s">
        <v>23</v>
      </c>
    </row>
    <row r="136" spans="1:14" x14ac:dyDescent="0.35">
      <c r="A136" s="12" t="s">
        <v>522</v>
      </c>
      <c r="B136" s="71" t="s">
        <v>523</v>
      </c>
      <c r="C136" s="19" t="s">
        <v>524</v>
      </c>
      <c r="D136" s="13" t="s">
        <v>525</v>
      </c>
      <c r="E136" s="17" t="s">
        <v>18</v>
      </c>
      <c r="F136" s="17">
        <v>45231</v>
      </c>
      <c r="G136" s="24">
        <v>45808</v>
      </c>
      <c r="H136" s="17" t="s">
        <v>18</v>
      </c>
      <c r="I136" s="20" t="s">
        <v>258</v>
      </c>
      <c r="J136" s="25" t="s">
        <v>258</v>
      </c>
      <c r="K136" s="72" t="s">
        <v>351</v>
      </c>
      <c r="L136" s="15" t="s">
        <v>135</v>
      </c>
      <c r="M136" s="15" t="s">
        <v>209</v>
      </c>
      <c r="N136" s="14" t="s">
        <v>23</v>
      </c>
    </row>
    <row r="137" spans="1:14" x14ac:dyDescent="0.35">
      <c r="A137" s="12" t="s">
        <v>526</v>
      </c>
      <c r="B137" s="76" t="s">
        <v>527</v>
      </c>
      <c r="C137" s="36" t="s">
        <v>528</v>
      </c>
      <c r="D137" s="15" t="s">
        <v>258</v>
      </c>
      <c r="E137" s="15" t="s">
        <v>18</v>
      </c>
      <c r="F137" s="17">
        <v>45323</v>
      </c>
      <c r="G137" s="24" t="s">
        <v>258</v>
      </c>
      <c r="H137" s="17" t="s">
        <v>258</v>
      </c>
      <c r="I137" s="20" t="s">
        <v>258</v>
      </c>
      <c r="J137" s="25">
        <v>137000</v>
      </c>
      <c r="K137" s="72" t="s">
        <v>243</v>
      </c>
      <c r="L137" s="15" t="s">
        <v>529</v>
      </c>
      <c r="M137" s="15" t="s">
        <v>209</v>
      </c>
      <c r="N137" s="14" t="s">
        <v>23</v>
      </c>
    </row>
    <row r="138" spans="1:14" x14ac:dyDescent="0.35">
      <c r="A138" s="13" t="s">
        <v>530</v>
      </c>
      <c r="B138" t="s">
        <v>531</v>
      </c>
      <c r="C138" s="15" t="s">
        <v>498</v>
      </c>
      <c r="D138" s="15" t="s">
        <v>258</v>
      </c>
      <c r="E138" s="15" t="s">
        <v>18</v>
      </c>
      <c r="F138" s="17">
        <v>45327</v>
      </c>
      <c r="G138" s="24" t="s">
        <v>258</v>
      </c>
      <c r="H138" s="17" t="s">
        <v>18</v>
      </c>
      <c r="I138" s="20">
        <v>215013</v>
      </c>
      <c r="J138" s="25">
        <v>215013</v>
      </c>
      <c r="K138" s="26" t="s">
        <v>107</v>
      </c>
      <c r="L138" s="13" t="s">
        <v>108</v>
      </c>
      <c r="M138" s="15" t="s">
        <v>52</v>
      </c>
      <c r="N138" s="14" t="s">
        <v>23</v>
      </c>
    </row>
    <row r="139" spans="1:14" x14ac:dyDescent="0.35">
      <c r="A139" s="64" t="s">
        <v>532</v>
      </c>
      <c r="B139" s="64" t="s">
        <v>96</v>
      </c>
      <c r="C139" s="64" t="s">
        <v>97</v>
      </c>
      <c r="D139" s="64" t="s">
        <v>102</v>
      </c>
      <c r="E139" s="64" t="s">
        <v>18</v>
      </c>
      <c r="F139" s="66">
        <v>45352</v>
      </c>
      <c r="G139" s="68">
        <v>45716</v>
      </c>
      <c r="H139" s="66">
        <v>45716</v>
      </c>
      <c r="I139" s="67">
        <v>4446.99</v>
      </c>
      <c r="J139" s="69">
        <v>4447</v>
      </c>
      <c r="K139" s="77" t="s">
        <v>297</v>
      </c>
      <c r="L139" s="13" t="s">
        <v>298</v>
      </c>
      <c r="M139" s="64" t="s">
        <v>505</v>
      </c>
      <c r="N139" s="65" t="s">
        <v>23</v>
      </c>
    </row>
  </sheetData>
  <sortState xmlns:xlrd2="http://schemas.microsoft.com/office/spreadsheetml/2017/richdata2" ref="B16:M80">
    <sortCondition descending="1" ref="F16:F80"/>
  </sortState>
  <phoneticPr fontId="7" type="noConversion"/>
  <pageMargins left="0.7" right="0.7" top="0.75" bottom="0.75" header="0.3" footer="0.3"/>
  <pageSetup paperSize="8" scale="51" orientation="landscape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4DB5A7118744592C04218B683D35E" ma:contentTypeVersion="14" ma:contentTypeDescription="Create a new document." ma:contentTypeScope="" ma:versionID="42742aafbf7bdbe98826dc089de10799">
  <xsd:schema xmlns:xsd="http://www.w3.org/2001/XMLSchema" xmlns:xs="http://www.w3.org/2001/XMLSchema" xmlns:p="http://schemas.microsoft.com/office/2006/metadata/properties" xmlns:ns2="9acecf4c-16a4-4761-890c-507f4a1997e1" xmlns:ns3="a15d728d-e3a8-4f9d-94e7-da02506df338" targetNamespace="http://schemas.microsoft.com/office/2006/metadata/properties" ma:root="true" ma:fieldsID="ba65dc1ee059c3bfd2e79783e1be176b" ns2:_="" ns3:_="">
    <xsd:import namespace="9acecf4c-16a4-4761-890c-507f4a1997e1"/>
    <xsd:import namespace="a15d728d-e3a8-4f9d-94e7-da02506df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ecf4c-16a4-4761-890c-507f4a199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54877d0-6301-43e7-a273-c553887fb0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d728d-e3a8-4f9d-94e7-da02506df33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0449538-b723-4bcd-961c-2cde2705810b}" ma:internalName="TaxCatchAll" ma:showField="CatchAllData" ma:web="a15d728d-e3a8-4f9d-94e7-da02506df3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cecf4c-16a4-4761-890c-507f4a1997e1">
      <Terms xmlns="http://schemas.microsoft.com/office/infopath/2007/PartnerControls"/>
    </lcf76f155ced4ddcb4097134ff3c332f>
    <TaxCatchAll xmlns="a15d728d-e3a8-4f9d-94e7-da02506df338" xsi:nil="true"/>
    <SharedWithUsers xmlns="a15d728d-e3a8-4f9d-94e7-da02506df338">
      <UserInfo>
        <DisplayName>Richard Appiah-Ampofo</DisplayName>
        <AccountId>39</AccountId>
        <AccountType/>
      </UserInfo>
      <UserInfo>
        <DisplayName>Chris Anderson</DisplayName>
        <AccountId>114</AccountId>
        <AccountType/>
      </UserInfo>
      <UserInfo>
        <DisplayName>Annette Snell</DisplayName>
        <AccountId>130</AccountId>
        <AccountType/>
      </UserInfo>
      <UserInfo>
        <DisplayName>Elaine Teague</DisplayName>
        <AccountId>131</AccountId>
        <AccountType/>
      </UserInfo>
      <UserInfo>
        <DisplayName>Guy Parker</DisplayName>
        <AccountId>132</AccountId>
        <AccountType/>
      </UserInfo>
      <UserInfo>
        <DisplayName>Jeremy Young</DisplayName>
        <AccountId>133</AccountId>
        <AccountType/>
      </UserInfo>
      <UserInfo>
        <DisplayName>Linda Scott</DisplayName>
        <AccountId>134</AccountId>
        <AccountType/>
      </UserInfo>
      <UserInfo>
        <DisplayName>Mark Shephard</DisplayName>
        <AccountId>135</AccountId>
        <AccountType/>
      </UserInfo>
      <UserInfo>
        <DisplayName>Peter Groen</DisplayName>
        <AccountId>136</AccountId>
        <AccountType/>
      </UserInfo>
      <UserInfo>
        <DisplayName>Rachel Kundasamy</DisplayName>
        <AccountId>137</AccountId>
        <AccountType/>
      </UserInfo>
      <UserInfo>
        <DisplayName>Samantha Whitehead</DisplayName>
        <AccountId>138</AccountId>
        <AccountType/>
      </UserInfo>
      <UserInfo>
        <DisplayName>Susie Legg</DisplayName>
        <AccountId>139</AccountId>
        <AccountType/>
      </UserInfo>
      <UserInfo>
        <DisplayName>Tony Foxwell</DisplayName>
        <AccountId>140</AccountId>
        <AccountType/>
      </UserInfo>
      <UserInfo>
        <DisplayName>Amardip Healy</DisplayName>
        <AccountId>129</AccountId>
        <AccountType/>
      </UserInfo>
      <UserInfo>
        <DisplayName>Andrew Bircher</DisplayName>
        <AccountId>14</AccountId>
        <AccountType/>
      </UserInfo>
      <UserInfo>
        <DisplayName>Brendan Bradley</DisplayName>
        <AccountId>51</AccountId>
        <AccountType/>
      </UserInfo>
      <UserInfo>
        <DisplayName>Daniel Atubo</DisplayName>
        <AccountId>50</AccountId>
        <AccountType/>
      </UserInfo>
      <UserInfo>
        <DisplayName>Debbie Childs</DisplayName>
        <AccountId>36</AccountId>
        <AccountType/>
      </UserInfo>
      <UserInfo>
        <DisplayName>Emma Hill</DisplayName>
        <AccountId>124</AccountId>
        <AccountType/>
      </UserInfo>
      <UserInfo>
        <DisplayName>Ian Dyer</DisplayName>
        <AccountId>79</AccountId>
        <AccountType/>
      </UserInfo>
      <UserInfo>
        <DisplayName>Jackie King</DisplayName>
        <AccountId>46</AccountId>
        <AccountType/>
      </UserInfo>
      <UserInfo>
        <DisplayName>Jon Sharpe</DisplayName>
        <AccountId>94</AccountId>
        <AccountType/>
      </UserInfo>
      <UserInfo>
        <DisplayName>Judith Doney</DisplayName>
        <AccountId>29</AccountId>
        <AccountType/>
      </UserInfo>
      <UserInfo>
        <DisplayName>Katherine Lloyd</DisplayName>
        <AccountId>37</AccountId>
        <AccountType/>
      </UserInfo>
      <UserInfo>
        <DisplayName>Kerry Blundell</DisplayName>
        <AccountId>58</AccountId>
        <AccountType/>
      </UserInfo>
      <UserInfo>
        <DisplayName>Lee Duffy</DisplayName>
        <AccountId>52</AccountId>
        <AccountType/>
      </UserInfo>
      <UserInfo>
        <DisplayName>Katie Charman</DisplayName>
        <AccountId>99</AccountId>
        <AccountType/>
      </UserInfo>
      <UserInfo>
        <DisplayName>Oliver Nelson</DisplayName>
        <AccountId>48</AccountId>
        <AccountType/>
      </UserInfo>
      <UserInfo>
        <DisplayName>Prue Timms</DisplayName>
        <AccountId>17</AccountId>
        <AccountType/>
      </UserInfo>
      <UserInfo>
        <DisplayName>Richard Chevalier</DisplayName>
        <AccountId>47</AccountId>
        <AccountType/>
      </UserInfo>
      <UserInfo>
        <DisplayName>Tim Richardson</DisplayName>
        <AccountId>62</AccountId>
        <AccountType/>
      </UserInfo>
      <UserInfo>
        <DisplayName>Tim Weston</DisplayName>
        <AccountId>49</AccountId>
        <AccountType/>
      </UserInfo>
      <UserInfo>
        <DisplayName>Victoria Potts</DisplayName>
        <AccountId>61</AccountId>
        <AccountType/>
      </UserInfo>
      <UserInfo>
        <DisplayName>Justin Turvey</DisplayName>
        <AccountId>207</AccountId>
        <AccountType/>
      </UserInfo>
      <UserInfo>
        <DisplayName>Ian Mawer</DisplayName>
        <AccountId>125</AccountId>
        <AccountType/>
      </UserInfo>
      <UserInfo>
        <DisplayName>Stewart Cocker</DisplayName>
        <AccountId>256</AccountId>
        <AccountType/>
      </UserInfo>
      <UserInfo>
        <DisplayName>Rod Brown</DisplayName>
        <AccountId>80</AccountId>
        <AccountType/>
      </UserInfo>
      <UserInfo>
        <DisplayName>Arjan de Jong</DisplayName>
        <AccountId>257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07AD258-E8B0-49A2-B9E4-098E6715B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cecf4c-16a4-4761-890c-507f4a1997e1"/>
    <ds:schemaRef ds:uri="a15d728d-e3a8-4f9d-94e7-da02506df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C75C7C-F6FC-4C47-A34E-98E4E6E71A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81BA77-7F9A-47AB-A79D-876BCBDF4DD2}">
  <ds:schemaRefs>
    <ds:schemaRef ds:uri="http://schemas.microsoft.com/office/2006/metadata/properties"/>
    <ds:schemaRef ds:uri="http://schemas.microsoft.com/office/infopath/2007/PartnerControls"/>
    <ds:schemaRef ds:uri="9acecf4c-16a4-4761-890c-507f4a1997e1"/>
    <ds:schemaRef ds:uri="a15d728d-e3a8-4f9d-94e7-da02506df3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2024</vt:lpstr>
    </vt:vector>
  </TitlesOfParts>
  <Manager/>
  <Company>Epsom &amp; Ewell Borough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 Timms</dc:creator>
  <cp:keywords/>
  <dc:description/>
  <cp:lastModifiedBy>Alexandra Malkova</cp:lastModifiedBy>
  <cp:revision/>
  <dcterms:created xsi:type="dcterms:W3CDTF">2020-11-10T09:52:02Z</dcterms:created>
  <dcterms:modified xsi:type="dcterms:W3CDTF">2024-03-04T08:14:19Z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0x0101005CE4DB5A7118744592C04218B683D35E</vt:lpwstr>
  </property>
  <property fmtid="{D5CDD505-2E9C-101B-9397-08002B2CF9AE}" pid="3" name="Order">
    <vt:r8>307400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